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KN 2023 zał\Załączniki merytoryczno-finansowe 2023\"/>
    </mc:Choice>
  </mc:AlternateContent>
  <bookViews>
    <workbookView xWindow="0" yWindow="0" windowWidth="28800" windowHeight="12228" tabRatio="925" firstSheet="1"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C123" i="4" s="1"/>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F27" i="20" l="1"/>
  <c r="O11" i="23"/>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<sst xmlns="http://schemas.openxmlformats.org/spreadsheetml/2006/main" count="968" uniqueCount="502">
  <si>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</si>
  <si>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</si>
  <si>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</si>
  <si>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</si>
  <si>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</si>
  <si>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</si>
  <si>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</si>
  <si>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</si>
  <si>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</si>
  <si>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</si>
  <si>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</si>
  <si>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</si>
  <si>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</si>
  <si>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</si>
  <si>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</si>
  <si>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</si>
  <si>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</si>
  <si>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</si>
  <si>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</si>
  <si>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</si>
  <si>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</si>
  <si>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</si>
  <si>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</si>
  <si>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</si>
  <si>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</si>
  <si>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</si>
  <si>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</si>
  <si>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</si>
  <si>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</si>
  <si>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</si>
  <si>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</si>
  <si>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</si>
  <si>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</si>
  <si>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</si>
  <si>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</si>
  <si>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</si>
  <si>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</si>
  <si>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</si>
  <si>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</si>
  <si>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</si>
  <si>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</si>
  <si>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</si>
  <si>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</si>
  <si>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</si>
  <si>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</si>
  <si>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</si>
  <si>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</si>
  <si>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</si>
  <si>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</si>
  <si>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</si>
  <si>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</si>
  <si>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</si>
  <si>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</si>
  <si>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</si>
  <si>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</si>
  <si>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</si>
  <si>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</si>
  <si>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</si>
  <si>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</si>
  <si>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</si>
  <si>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</si>
  <si>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</si>
  <si>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</si>
  <si>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</si>
  <si>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</si>
  <si>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</si>
  <si>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</si>
  <si>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</si>
  <si>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</si>
  <si>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</si>
  <si>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</si>
  <si>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</si>
  <si>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</si>
  <si>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</si>
  <si>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</si>
  <si>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</si>
  <si>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</si>
  <si>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</si>
  <si>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</si>
  <si>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</si>
  <si>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</si>
  <si>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</si>
  <si>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</si>
  <si>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</si>
  <si>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</si>
  <si>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</si>
  <si>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</si>
  <si>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</si>
  <si>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</si>
  <si>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</si>
  <si>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</si>
  <si>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</si>
  <si>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</si>
  <si>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</si>
  <si>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</si>
  <si>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</si>
  <si>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</si>
  <si>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</si>
  <si>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</si>
  <si>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</si>
  <si>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</si>
  <si>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</si>
  <si>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</si>
  <si>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</si>
  <si>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</si>
  <si>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</si>
  <si>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</si>
  <si>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</si>
  <si>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</si>
  <si>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</si>
  <si>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</si>
  <si>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</si>
  <si>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</si>
  <si>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</si>
  <si>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</si>
  <si>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</si>
  <si>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</si>
  <si>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</si>
  <si>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</si>
  <si>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</si>
  <si>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</si>
  <si>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</si>
  <si>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</si>
  <si>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</si>
  <si>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</si>
  <si>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</si>
  <si>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</si>
  <si>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</si>
  <si>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</si>
  <si>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</si>
  <si>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</si>
  <si>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</si>
  <si>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</si>
  <si>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</si>
  <si>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</si>
  <si>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</si>
  <si>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</si>
  <si>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</si>
  <si>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</si>
  <si>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</si>
  <si>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</si>
  <si>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</si>
  <si>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</si>
  <si>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</si>
  <si>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</si>
  <si>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</si>
  <si>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</si>
  <si>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</si>
  <si>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</si>
  <si>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</si>
  <si>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</si>
  <si>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</si>
  <si>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</si>
  <si>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</si>
  <si>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</si>
  <si>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</si>
  <si>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</si>
  <si>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</si>
  <si>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</si>
  <si>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</si>
  <si>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</si>
  <si>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</si>
  <si>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</si>
  <si>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</si>
  <si>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</si>
  <si>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</si>
  <si>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</si>
  <si>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</si>
  <si>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</si>
  <si>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</si>
  <si>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</si>
  <si>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</si>
  <si>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</si>
  <si>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</si>
  <si>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</si>
  <si>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</si>
  <si>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</si>
  <si>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</si>
  <si>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</si>
  <si>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</si>
  <si>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</si>
  <si>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</si>
  <si>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</si>
  <si>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</si>
  <si>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</si>
  <si>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</si>
  <si>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</si>
  <si>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</si>
  <si>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</si>
  <si>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</si>
  <si>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</si>
  <si>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</si>
  <si>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</si>
  <si>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</si>
  <si>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</si>
  <si>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</si>
  <si>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</si>
  <si>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</si>
  <si>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</si>
  <si>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</si>
  <si>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</si>
  <si>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</si>
  <si>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</si>
  <si>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</si>
  <si>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</si>
  <si>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</si>
  <si>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</si>
  <si>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</si>
  <si>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</si>
  <si>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</si>
  <si>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</si>
  <si>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</si>
  <si>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</si>
  <si>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</si>
  <si>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</si>
  <si>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</si>
  <si>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</si>
  <si>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</si>
  <si>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</si>
  <si>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</si>
  <si>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</si>
  <si>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</si>
  <si>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</si>
  <si>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</si>
  <si>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</si>
  <si>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</si>
  <si>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</si>
  <si>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</si>
  <si>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</si>
  <si>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</si>
  <si>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</si>
  <si>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</si>
  <si>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</si>
  <si>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</si>
  <si>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</si>
  <si>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</si>
  <si>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</si>
  <si>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</si>
  <si>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</si>
  <si>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</si>
  <si>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</si>
  <si>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</si>
  <si>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</si>
  <si>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</si>
  <si>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</si>
  <si>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</si>
  <si>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</si>
  <si>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</si>
  <si>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</si>
  <si>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</si>
  <si>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</si>
  <si>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</si>
  <si>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</si>
  <si>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</si>
  <si>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</si>
  <si>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</si>
  <si>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</si>
  <si>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</si>
  <si>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</si>
  <si>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</si>
  <si>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</si>
  <si>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</si>
  <si>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</si>
  <si>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</si>
  <si>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</si>
  <si>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</si>
  <si>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</si>
  <si>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</si>
  <si>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</si>
  <si>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</si>
  <si>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</si>
  <si>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</si>
  <si>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</si>
  <si>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</si>
  <si>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</si>
  <si>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</si>
  <si>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</si>
  <si>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</si>
  <si>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</si>
  <si>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</si>
  <si>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</si>
  <si>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</si>
  <si>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</si>
  <si>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</si>
  <si>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</si>
  <si>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</si>
  <si>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</si>
  <si>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</si>
  <si>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</si>
  <si>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</si>
  <si>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31 sierpnia</t>
  </si>
  <si>
    <t>do 31 lipca</t>
  </si>
  <si>
    <t>do 30 czerwca</t>
  </si>
  <si>
    <t>do 31 maja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</si>
  <si>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</si>
  <si>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</si>
  <si>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</si>
  <si>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</si>
  <si>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</si>
  <si>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</si>
  <si>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</si>
  <si>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</si>
  <si>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</si>
  <si>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</si>
  <si>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</si>
  <si>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</si>
  <si>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</si>
  <si>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</si>
  <si>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</si>
  <si>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</si>
  <si>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</si>
  <si>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</si>
  <si>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</si>
  <si>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</si>
  <si>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</si>
  <si>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</si>
  <si>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</si>
  <si>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</si>
  <si>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</si>
  <si>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</si>
  <si>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</si>
  <si>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</si>
  <si>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</si>
  <si>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</si>
  <si>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</si>
  <si>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</si>
  <si>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</si>
  <si>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</si>
  <si>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</si>
  <si>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</si>
  <si>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</si>
  <si>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</si>
  <si>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</si>
  <si>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</si>
  <si>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</si>
  <si>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</si>
  <si>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</si>
  <si>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</si>
  <si>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</si>
  <si>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</si>
  <si>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</si>
  <si>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</si>
  <si>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</si>
  <si>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</si>
  <si>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</si>
  <si>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</si>
  <si>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</si>
  <si>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</si>
  <si>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</si>
  <si>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</si>
  <si>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</si>
  <si>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</si>
  <si>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</si>
  <si>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</si>
  <si>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</si>
  <si>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</si>
  <si>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</si>
  <si>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</si>
  <si>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</si>
  <si>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</si>
  <si>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</si>
  <si>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</si>
  <si>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</si>
  <si>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</si>
  <si>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</si>
  <si>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</si>
  <si>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</si>
  <si>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</si>
  <si>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</si>
  <si>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</si>
  <si>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</si>
  <si>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</si>
  <si>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</si>
  <si>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</si>
  <si>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</si>
  <si>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</si>
  <si>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</si>
  <si>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</si>
  <si>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</si>
  <si>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</si>
  <si>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</si>
  <si>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Wspieranie szkolenia sportowego i współzawodnictwa młodzieży - szkolenie centralne</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</si>
  <si>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</si>
  <si>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</si>
  <si>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</si>
  <si>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</si>
  <si>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</si>
  <si>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</si>
  <si>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</si>
  <si>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</si>
  <si>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</si>
  <si>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</si>
  <si>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</si>
  <si>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</si>
  <si>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</si>
  <si>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</si>
  <si>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</si>
  <si>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</si>
  <si>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</si>
  <si>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</si>
  <si>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</si>
  <si>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</si>
  <si>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</si>
  <si>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</si>
  <si>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</si>
  <si>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</si>
  <si>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</si>
  <si>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</si>
  <si>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</si>
  <si>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</si>
  <si>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</si>
  <si>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</si>
  <si>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</si>
  <si>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</si>
  <si>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</si>
  <si>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</si>
  <si>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</si>
  <si>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</si>
  <si>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</si>
  <si>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</si>
  <si>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</si>
  <si>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</si>
  <si>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</si>
  <si>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</si>
  <si>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</si>
  <si>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</si>
  <si>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</si>
  <si>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</si>
  <si>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</si>
  <si>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</si>
  <si>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</si>
  <si>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</si>
  <si>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</si>
  <si>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</si>
  <si>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</si>
  <si>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</si>
  <si>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</si>
  <si>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</si>
  <si>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</si>
  <si>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</si>
  <si>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</si>
  <si>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</si>
  <si>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</si>
  <si>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</si>
  <si>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</si>
  <si>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</si>
  <si>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</si>
  <si>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</si>
  <si>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</si>
  <si>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</si>
  <si>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</si>
  <si>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juniorzy mł. (kadeci)</t>
  </si>
  <si>
    <t>do 28 lutego</t>
  </si>
  <si>
    <t>Dyrektor Sportowy/Kierownik Wyszkolenia*   ...................................</t>
  </si>
  <si>
    <t>3. Dane przedstawione w ofercie są zgodne z aktualnym, obowiązującym na dzień składania oferty Krajowym Rejestrem Sądowym.</t>
  </si>
  <si>
    <t>DSW</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</si>
  <si>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</si>
  <si>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</si>
  <si>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Czy zatrudniony
w ramach innego zadania publicznego zleconego przez Ministra?
Tak/Nie</t>
  </si>
  <si>
    <t>Łączne wynagrodzenie miesięczne/roczne* otrzymywane w ramach innych zadań publicznych zleconych przez Ministra
/w złotych/</t>
  </si>
  <si>
    <t>* dotyczy środków z dotacji
** dotyczy środków własnych i z innych źródeł
*** koszt całkowity</t>
  </si>
  <si>
    <r>
      <t xml:space="preserve">I.      </t>
    </r>
    <r>
      <rPr>
        <u/>
        <sz val="14"/>
        <color indexed="8"/>
        <rFont val="Times New Roman"/>
        <family val="1"/>
        <charset val="238"/>
      </rPr>
      <t>Podstawa prawna wystąpienia o środki finansowe:</t>
    </r>
  </si>
  <si>
    <t>1. Wszystkie podane we wniosku informacje są zgodne z aktualnym stanem prawnym i faktycznym;</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</si>
  <si>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</si>
  <si>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3 (OOM)</t>
  </si>
  <si>
    <t>Łączne wynagrodzenie miesięczne/roczne**** otrzymywane w ramach innych zadań publicznych zleconych przez Ministra
/w złotych/</t>
  </si>
  <si>
    <t>*** lub inny test ogólnej sprawności fizycznej po uzgodnieniu z Zespołem Metodycznym</t>
  </si>
  <si>
    <t>rok 2021</t>
  </si>
  <si>
    <t>ZADANIA WYNIKOWE  NA  ROK  2023</t>
  </si>
  <si>
    <t>PLAN PO ZMIANACH - HARMONOGRAM PLANOWANYCH DZIAŁAŃ</t>
  </si>
  <si>
    <t>rok 2022</t>
  </si>
  <si>
    <t>liczba licencji
na dzień 31 października 2022 r.</t>
  </si>
  <si>
    <t>Polska i zagranica</t>
  </si>
  <si>
    <t xml:space="preserve"> Załącznik nr 1 do wniosku / umowy* : 2023/</t>
  </si>
  <si>
    <t>Załącznik nr 2 do wniosku/umowy*: 2023/</t>
  </si>
  <si>
    <t xml:space="preserve"> Załącznik nr  3  do wniosku / umowy* : 2023/</t>
  </si>
  <si>
    <t xml:space="preserve"> Załącznik nr  7  do wniosku / umowy*:  2023/</t>
  </si>
  <si>
    <t>Wnioskodawca / zleceniobiorca *</t>
  </si>
  <si>
    <t xml:space="preserve"> Załącznik nr 8 do umowy: 2023/ </t>
  </si>
  <si>
    <t xml:space="preserve"> Załącznik nr  9  do  umowy: 2023/  </t>
  </si>
  <si>
    <t xml:space="preserve">         Wnioskodawca / zleceniobiorca *</t>
  </si>
  <si>
    <t xml:space="preserve">Załącznik nr 10 do umowy: 2023/ </t>
  </si>
  <si>
    <t>Zał. nr 11 do umowy: 2023/</t>
  </si>
  <si>
    <t>Załącznik nr 12 do umowy: 2023/ .......................................................</t>
  </si>
  <si>
    <r>
      <t>na  rok</t>
    </r>
    <r>
      <rPr>
        <b/>
        <sz val="14"/>
        <rFont val="Arial CE"/>
        <charset val="238"/>
      </rPr>
      <t xml:space="preserve">  - </t>
    </r>
    <r>
      <rPr>
        <sz val="14"/>
        <rFont val="Arial CE"/>
        <charset val="238"/>
      </rPr>
      <t xml:space="preserve"> </t>
    </r>
    <r>
      <rPr>
        <b/>
        <sz val="14"/>
        <rFont val="Arial CE"/>
        <charset val="238"/>
      </rPr>
      <t>2023</t>
    </r>
  </si>
  <si>
    <t xml:space="preserve">Załącznik nr 13 do umowy: 2023/ </t>
  </si>
  <si>
    <t>Załącznik nr 15 do  umowy: 2023/</t>
  </si>
  <si>
    <t>Załącznik nr 28 do sprawozdania do umowy: 2023/</t>
  </si>
  <si>
    <t>……… 2023 roku</t>
  </si>
  <si>
    <t>…….. 2023 roku (akcja szkoleniowa)</t>
  </si>
  <si>
    <t xml:space="preserve">Załącznik nr 21 do planu po zmianach/sprawozdania do umowy: 2023/ </t>
  </si>
  <si>
    <t>Załącznik nr 22 do planu po zmianach/sprawozdania do umowy: 2023/</t>
  </si>
  <si>
    <t xml:space="preserve"> Załącznik nr 23 do planu po zmianach/sprawozdania do umowy: 2023/</t>
  </si>
  <si>
    <t xml:space="preserve"> Załącznik nr  24  do  planu po zmianach/sprawozdania do umowy: 2023/</t>
  </si>
  <si>
    <t xml:space="preserve"> Załącznik nr 25 do planu po zmianach/sprawozdania do  umowy: 2023/</t>
  </si>
  <si>
    <t xml:space="preserve"> Załącznik nr 26 do planu po zmianach/sprawozdania do umowy: 2023/</t>
  </si>
  <si>
    <t>W przypadku zmiany liczby osób lub zmiany stawek dla zatrudnianej osoby należy wstawić dodatkowy wiersz z zachowaniem zapisanych w komórkach funkcji.</t>
  </si>
  <si>
    <t>art. 86 ust. 4 ustawy z dnia 19 listopada 2009 r. o grach hazardowych (Dz. U. z 2022 r. poz. 888 z późn. zm.) oraz § 3 i § 8 w związku z § 1 pkt 1 lit. b rozporządzenia Ministra Sportu i Turystyki z dnia 12 sierpnia 2019 r. w sprawie przekazywania środków 
z Funduszu Rozwoju Kultury Fizycznej (Dz. U. poz. 1638)</t>
  </si>
  <si>
    <t>do 29 września</t>
  </si>
  <si>
    <t>do 28 kwietnia</t>
  </si>
  <si>
    <t>Suplementy diety, odżywki itp.</t>
  </si>
  <si>
    <t>2. Zapoznałem się z treścią „Programu dofinansowania zadań z obszaru wspierania szkolenia sportowego i współzawodnictwa młodzieży” ogłoszonego przez Ministra Sportu i Turystyki w dniu 21 grudnia 2022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</si>
</sst>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8">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169" fontId="32" fillId="0" borderId="57" xfId="4" applyNumberFormat="1" applyBorder="1" applyAlignment="1" applyProtection="1">
      <protection locked="0"/>
    </xf>
    <xf numFmtId="169" fontId="32" fillId="0" borderId="9" xfId="4" applyNumberFormat="1" applyBorder="1" applyAlignment="1" applyProtection="1">
      <protection locked="0"/>
    </xf>
    <xf numFmtId="0" fontId="127" fillId="0" borderId="0" xfId="5" applyFont="1" applyFill="1" applyBorder="1" applyAlignment="1">
      <alignment horizontal="lef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 fillId="2" borderId="20" xfId="0" applyFont="1" applyFill="1" applyBorder="1" applyAlignment="1">
      <alignment horizontal="lef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 fillId="2" borderId="8" xfId="0" applyFont="1" applyFill="1" applyBorder="1" applyAlignment="1">
      <alignment horizontal="center"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5" borderId="0" xfId="4" applyFont="1" applyFill="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103" fillId="0" borderId="0" xfId="4" applyFont="1" applyBorder="1" applyAlignment="1">
      <alignment horizontal="center"/>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V11" sqref="V11"/>
    </sheetView>
  </sheetViews>
  <sheetFormatPr defaultRowHeight="14.4"/>
  <cols>
    <col min="2" max="2" width="11.33203125" customWidth="1"/>
    <col min="7" max="7" width="10" customWidth="1"/>
  </cols>
  <sheetData>
    <row r="2" spans="2:8" ht="15.75" customHeight="1">
      <c r="B2" s="951" t="s">
        <v>104</v>
      </c>
      <c r="C2" s="952"/>
      <c r="D2" s="952"/>
      <c r="E2" s="952"/>
      <c r="F2" s="952"/>
      <c r="G2" s="952"/>
      <c r="H2" s="953"/>
    </row>
    <row r="3" spans="2:8" ht="15" customHeight="1">
      <c r="B3" s="954"/>
      <c r="C3" s="955"/>
      <c r="D3" s="955"/>
      <c r="E3" s="955"/>
      <c r="F3" s="955"/>
      <c r="G3" s="955"/>
      <c r="H3" s="956"/>
    </row>
    <row r="4" spans="2:8" ht="15" customHeight="1">
      <c r="B4" s="951" t="s">
        <v>381</v>
      </c>
      <c r="C4" s="952"/>
      <c r="D4" s="952"/>
      <c r="E4" s="952"/>
      <c r="F4" s="952"/>
      <c r="G4" s="952"/>
      <c r="H4" s="953"/>
    </row>
    <row r="5" spans="2:8" ht="15" customHeight="1">
      <c r="B5" s="957"/>
      <c r="C5" s="958"/>
      <c r="D5" s="958"/>
      <c r="E5" s="958"/>
      <c r="F5" s="958"/>
      <c r="G5" s="958"/>
      <c r="H5" s="959"/>
    </row>
    <row r="6" spans="2:8" ht="15" customHeight="1">
      <c r="B6" s="957"/>
      <c r="C6" s="958"/>
      <c r="D6" s="958"/>
      <c r="E6" s="958"/>
      <c r="F6" s="958"/>
      <c r="G6" s="958"/>
      <c r="H6" s="959"/>
    </row>
    <row r="7" spans="2:8" ht="15" customHeight="1">
      <c r="B7" s="954"/>
      <c r="C7" s="955"/>
      <c r="D7" s="955"/>
      <c r="E7" s="955"/>
      <c r="F7" s="955"/>
      <c r="G7" s="955"/>
      <c r="H7" s="956"/>
    </row>
    <row r="9" spans="2:8">
      <c r="B9" t="s">
        <v>334</v>
      </c>
    </row>
    <row r="10" spans="2:8">
      <c r="B10" s="468" t="s">
        <v>109</v>
      </c>
      <c r="C10" s="468"/>
    </row>
    <row r="11" spans="2:8">
      <c r="B11" s="458" t="s">
        <v>337</v>
      </c>
      <c r="C11" s="458" t="s">
        <v>150</v>
      </c>
    </row>
    <row r="12" spans="2:8">
      <c r="B12" s="458" t="s">
        <v>338</v>
      </c>
      <c r="C12" s="458" t="s">
        <v>163</v>
      </c>
    </row>
    <row r="13" spans="2:8">
      <c r="B13" s="458" t="s">
        <v>339</v>
      </c>
      <c r="C13" s="458" t="s">
        <v>335</v>
      </c>
    </row>
    <row r="14" spans="2:8">
      <c r="B14" s="458" t="s">
        <v>340</v>
      </c>
      <c r="C14" s="458" t="s">
        <v>336</v>
      </c>
    </row>
    <row r="15" spans="2:8">
      <c r="B15" s="458" t="s">
        <v>341</v>
      </c>
      <c r="C15" s="458" t="s">
        <v>213</v>
      </c>
    </row>
    <row r="16" spans="2:8">
      <c r="B16" s="458" t="s">
        <v>342</v>
      </c>
      <c r="C16" s="458" t="s">
        <v>217</v>
      </c>
    </row>
    <row r="17" spans="2:3">
      <c r="B17" s="458" t="s">
        <v>343</v>
      </c>
      <c r="C17" s="458" t="s">
        <v>230</v>
      </c>
    </row>
    <row r="18" spans="2:3">
      <c r="B18" s="458" t="s">
        <v>344</v>
      </c>
      <c r="C18" s="458" t="s">
        <v>239</v>
      </c>
    </row>
    <row r="19" spans="2:3">
      <c r="B19" s="458" t="s">
        <v>345</v>
      </c>
      <c r="C19" s="458" t="s">
        <v>275</v>
      </c>
    </row>
    <row r="20" spans="2:3">
      <c r="B20" s="458" t="s">
        <v>346</v>
      </c>
      <c r="C20" s="458" t="s">
        <v>468</v>
      </c>
    </row>
    <row r="21" spans="2:3">
      <c r="B21" s="458" t="s">
        <v>347</v>
      </c>
      <c r="C21" s="458" t="s">
        <v>297</v>
      </c>
    </row>
    <row r="22" spans="2:3">
      <c r="B22" s="458" t="s">
        <v>348</v>
      </c>
      <c r="C22" s="458" t="s">
        <v>355</v>
      </c>
    </row>
    <row r="23" spans="2:3">
      <c r="B23" s="458" t="s">
        <v>349</v>
      </c>
      <c r="C23" s="458" t="s">
        <v>469</v>
      </c>
    </row>
    <row r="24" spans="2:3">
      <c r="B24" s="458" t="s">
        <v>350</v>
      </c>
      <c r="C24" s="458" t="s">
        <v>356</v>
      </c>
    </row>
    <row r="25" spans="2:3">
      <c r="B25" s="458" t="s">
        <v>351</v>
      </c>
      <c r="C25" s="458" t="s">
        <v>357</v>
      </c>
    </row>
    <row r="26" spans="2:3">
      <c r="B26" s="458" t="s">
        <v>352</v>
      </c>
      <c r="C26" s="458" t="s">
        <v>358</v>
      </c>
    </row>
    <row r="27" spans="2:3">
      <c r="B27" s="458" t="s">
        <v>353</v>
      </c>
      <c r="C27" s="458" t="s">
        <v>359</v>
      </c>
    </row>
    <row r="28" spans="2:3">
      <c r="B28" s="458" t="s">
        <v>354</v>
      </c>
      <c r="C28" s="458" t="s">
        <v>360</v>
      </c>
    </row>
    <row r="29" spans="2:3">
      <c r="B29" s="458" t="s">
        <v>387</v>
      </c>
      <c r="C29" s="458" t="s">
        <v>388</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E13" sqref="E13"/>
    </sheetView>
  </sheetViews>
  <sheetFormatPr defaultColWidth="9.109375" defaultRowHeight="13.8"/>
  <cols>
    <col min="1" max="1" width="4.44140625" style="253" customWidth="1"/>
    <col min="2" max="2" width="19.88671875" style="253" customWidth="1"/>
    <col min="3" max="3" width="12.33203125" style="253" customWidth="1"/>
    <col min="4" max="4" width="14.33203125" style="253" customWidth="1"/>
    <col min="5" max="5" width="9.33203125" style="253" customWidth="1"/>
    <col min="6" max="6" width="10.33203125" style="253" customWidth="1"/>
    <col min="7" max="7" width="12" style="253" customWidth="1"/>
    <col min="8" max="8" width="13.6640625" style="253" customWidth="1"/>
    <col min="9" max="9" width="14.44140625" style="253" customWidth="1"/>
    <col min="10" max="16384" width="9.109375" style="253"/>
  </cols>
  <sheetData>
    <row r="1" spans="1:9">
      <c r="A1" s="243" t="s">
        <v>152</v>
      </c>
      <c r="B1" s="243"/>
      <c r="C1" s="243"/>
      <c r="G1" s="269" t="s">
        <v>482</v>
      </c>
      <c r="H1" s="1197"/>
      <c r="I1" s="1197"/>
    </row>
    <row r="2" spans="1:9" s="255" customFormat="1" ht="13.2">
      <c r="A2" s="239" t="s">
        <v>198</v>
      </c>
      <c r="B2" s="239"/>
      <c r="C2" s="239"/>
      <c r="D2" s="256"/>
    </row>
    <row r="3" spans="1:9" s="255" customFormat="1" ht="13.2">
      <c r="B3" s="268"/>
      <c r="C3" s="268"/>
      <c r="D3" s="256"/>
    </row>
    <row r="4" spans="1:9">
      <c r="A4" s="1199" t="s">
        <v>239</v>
      </c>
      <c r="B4" s="1199"/>
      <c r="C4" s="1199"/>
      <c r="D4" s="1199"/>
      <c r="E4" s="1199"/>
      <c r="F4" s="1199"/>
      <c r="G4" s="1199"/>
      <c r="H4" s="1199"/>
      <c r="I4" s="1199"/>
    </row>
    <row r="5" spans="1:9" ht="47.25" customHeight="1">
      <c r="A5" s="1196" t="s">
        <v>381</v>
      </c>
      <c r="B5" s="1196"/>
      <c r="C5" s="1196"/>
      <c r="D5" s="1196"/>
      <c r="E5" s="1196"/>
      <c r="F5" s="1196"/>
      <c r="G5" s="1196"/>
      <c r="H5" s="1196"/>
      <c r="I5" s="1196"/>
    </row>
    <row r="6" spans="1:9" ht="14.25" customHeight="1" thickBot="1">
      <c r="A6" s="267"/>
      <c r="B6" s="267"/>
      <c r="C6" s="932"/>
      <c r="D6" s="267"/>
      <c r="E6" s="267"/>
      <c r="F6" s="267"/>
      <c r="G6" s="267"/>
      <c r="H6" s="267"/>
      <c r="I6" s="267"/>
    </row>
    <row r="7" spans="1:9" ht="43.5" customHeight="1">
      <c r="A7" s="266" t="s">
        <v>161</v>
      </c>
      <c r="B7" s="264" t="s">
        <v>215</v>
      </c>
      <c r="C7" s="264" t="s">
        <v>226</v>
      </c>
      <c r="D7" s="264" t="s">
        <v>231</v>
      </c>
      <c r="E7" s="265" t="s">
        <v>238</v>
      </c>
      <c r="F7" s="265" t="s">
        <v>237</v>
      </c>
      <c r="G7" s="265" t="s">
        <v>236</v>
      </c>
      <c r="H7" s="264" t="s">
        <v>48</v>
      </c>
      <c r="I7" s="263" t="s">
        <v>235</v>
      </c>
    </row>
    <row r="8" spans="1:9" ht="18" customHeight="1">
      <c r="A8" s="1200" t="s">
        <v>234</v>
      </c>
      <c r="B8" s="1201"/>
      <c r="C8" s="1201"/>
      <c r="D8" s="1201"/>
      <c r="E8" s="1201"/>
      <c r="F8" s="1201"/>
      <c r="G8" s="1201"/>
      <c r="H8" s="1201"/>
      <c r="I8" s="1202"/>
    </row>
    <row r="9" spans="1:9" ht="18" customHeight="1">
      <c r="A9" s="622" t="s">
        <v>142</v>
      </c>
      <c r="B9" s="623"/>
      <c r="C9" s="623"/>
      <c r="D9" s="623"/>
      <c r="E9" s="623"/>
      <c r="F9" s="623"/>
      <c r="G9" s="623"/>
      <c r="H9" s="623"/>
      <c r="I9" s="624"/>
    </row>
    <row r="10" spans="1:9" ht="18" customHeight="1">
      <c r="A10" s="622" t="s">
        <v>141</v>
      </c>
      <c r="B10" s="623"/>
      <c r="C10" s="623"/>
      <c r="D10" s="623"/>
      <c r="E10" s="623"/>
      <c r="F10" s="623"/>
      <c r="G10" s="623"/>
      <c r="H10" s="623"/>
      <c r="I10" s="624"/>
    </row>
    <row r="11" spans="1:9" ht="18" customHeight="1">
      <c r="A11" s="622" t="s">
        <v>139</v>
      </c>
      <c r="B11" s="623"/>
      <c r="C11" s="623"/>
      <c r="D11" s="623"/>
      <c r="E11" s="623"/>
      <c r="F11" s="623"/>
      <c r="G11" s="623"/>
      <c r="H11" s="623"/>
      <c r="I11" s="624"/>
    </row>
    <row r="12" spans="1:9" ht="18" customHeight="1">
      <c r="A12" s="622" t="s">
        <v>137</v>
      </c>
      <c r="B12" s="623"/>
      <c r="C12" s="623"/>
      <c r="D12" s="623"/>
      <c r="E12" s="623"/>
      <c r="F12" s="623"/>
      <c r="G12" s="623"/>
      <c r="H12" s="623"/>
      <c r="I12" s="624"/>
    </row>
    <row r="13" spans="1:9" ht="18" customHeight="1">
      <c r="A13" s="622" t="s">
        <v>135</v>
      </c>
      <c r="B13" s="623"/>
      <c r="C13" s="623"/>
      <c r="D13" s="623"/>
      <c r="E13" s="623"/>
      <c r="F13" s="623"/>
      <c r="G13" s="623"/>
      <c r="H13" s="623"/>
      <c r="I13" s="624"/>
    </row>
    <row r="14" spans="1:9" ht="18" customHeight="1">
      <c r="A14" s="622" t="s">
        <v>132</v>
      </c>
      <c r="B14" s="623"/>
      <c r="C14" s="623"/>
      <c r="D14" s="623"/>
      <c r="E14" s="623"/>
      <c r="F14" s="623"/>
      <c r="G14" s="623"/>
      <c r="H14" s="623"/>
      <c r="I14" s="624"/>
    </row>
    <row r="15" spans="1:9" ht="18" customHeight="1">
      <c r="A15" s="622" t="s">
        <v>131</v>
      </c>
      <c r="B15" s="623"/>
      <c r="C15" s="623"/>
      <c r="D15" s="623"/>
      <c r="E15" s="623"/>
      <c r="F15" s="623"/>
      <c r="G15" s="623"/>
      <c r="H15" s="623"/>
      <c r="I15" s="624"/>
    </row>
    <row r="16" spans="1:9" ht="18" customHeight="1">
      <c r="A16" s="622" t="s">
        <v>130</v>
      </c>
      <c r="B16" s="623"/>
      <c r="C16" s="623"/>
      <c r="D16" s="623"/>
      <c r="E16" s="623"/>
      <c r="F16" s="623"/>
      <c r="G16" s="623"/>
      <c r="H16" s="623"/>
      <c r="I16" s="624"/>
    </row>
    <row r="17" spans="1:11" ht="18" customHeight="1">
      <c r="A17" s="1200" t="s">
        <v>233</v>
      </c>
      <c r="B17" s="1201"/>
      <c r="C17" s="1201"/>
      <c r="D17" s="1201"/>
      <c r="E17" s="1201"/>
      <c r="F17" s="1201"/>
      <c r="G17" s="1201"/>
      <c r="H17" s="1201"/>
      <c r="I17" s="1202"/>
    </row>
    <row r="18" spans="1:11" ht="18" customHeight="1">
      <c r="A18" s="622" t="s">
        <v>142</v>
      </c>
      <c r="B18" s="623"/>
      <c r="C18" s="623"/>
      <c r="D18" s="623"/>
      <c r="E18" s="623"/>
      <c r="F18" s="623"/>
      <c r="G18" s="623"/>
      <c r="H18" s="623"/>
      <c r="I18" s="624"/>
    </row>
    <row r="19" spans="1:11" ht="18" customHeight="1">
      <c r="A19" s="622" t="s">
        <v>141</v>
      </c>
      <c r="B19" s="623"/>
      <c r="C19" s="623"/>
      <c r="D19" s="623"/>
      <c r="E19" s="623"/>
      <c r="F19" s="623"/>
      <c r="G19" s="623"/>
      <c r="H19" s="623"/>
      <c r="I19" s="624"/>
    </row>
    <row r="20" spans="1:11" ht="18" customHeight="1">
      <c r="A20" s="622" t="s">
        <v>139</v>
      </c>
      <c r="B20" s="623"/>
      <c r="C20" s="623"/>
      <c r="D20" s="623"/>
      <c r="E20" s="623"/>
      <c r="F20" s="623"/>
      <c r="G20" s="623"/>
      <c r="H20" s="623"/>
      <c r="I20" s="624"/>
    </row>
    <row r="21" spans="1:11" ht="18" customHeight="1">
      <c r="A21" s="622" t="s">
        <v>137</v>
      </c>
      <c r="B21" s="623"/>
      <c r="C21" s="623"/>
      <c r="D21" s="623"/>
      <c r="E21" s="623"/>
      <c r="F21" s="623"/>
      <c r="G21" s="623"/>
      <c r="H21" s="623"/>
      <c r="I21" s="624"/>
    </row>
    <row r="22" spans="1:11" ht="18" customHeight="1">
      <c r="A22" s="622" t="s">
        <v>135</v>
      </c>
      <c r="B22" s="623"/>
      <c r="C22" s="623"/>
      <c r="D22" s="623"/>
      <c r="E22" s="623"/>
      <c r="F22" s="623"/>
      <c r="G22" s="623"/>
      <c r="H22" s="623"/>
      <c r="I22" s="624"/>
    </row>
    <row r="23" spans="1:11" ht="18" customHeight="1">
      <c r="A23" s="622" t="s">
        <v>132</v>
      </c>
      <c r="B23" s="623"/>
      <c r="C23" s="623"/>
      <c r="D23" s="623"/>
      <c r="E23" s="623"/>
      <c r="F23" s="623"/>
      <c r="G23" s="623"/>
      <c r="H23" s="623"/>
      <c r="I23" s="624"/>
    </row>
    <row r="24" spans="1:11" ht="18" customHeight="1">
      <c r="A24" s="622" t="s">
        <v>131</v>
      </c>
      <c r="B24" s="623"/>
      <c r="C24" s="623"/>
      <c r="D24" s="623"/>
      <c r="E24" s="623"/>
      <c r="F24" s="623"/>
      <c r="G24" s="623"/>
      <c r="H24" s="623"/>
      <c r="I24" s="624"/>
    </row>
    <row r="25" spans="1:11" ht="18" customHeight="1">
      <c r="A25" s="622" t="s">
        <v>130</v>
      </c>
      <c r="B25" s="623"/>
      <c r="C25" s="623"/>
      <c r="D25" s="623"/>
      <c r="E25" s="623"/>
      <c r="F25" s="623"/>
      <c r="G25" s="623"/>
      <c r="H25" s="623"/>
      <c r="I25" s="624"/>
    </row>
    <row r="26" spans="1:11" ht="18" customHeight="1">
      <c r="A26" s="622" t="s">
        <v>129</v>
      </c>
      <c r="B26" s="623"/>
      <c r="C26" s="623"/>
      <c r="D26" s="623"/>
      <c r="E26" s="623"/>
      <c r="F26" s="623"/>
      <c r="G26" s="623"/>
      <c r="H26" s="623"/>
      <c r="I26" s="624"/>
    </row>
    <row r="27" spans="1:11" ht="18" customHeight="1" thickBot="1">
      <c r="A27" s="622" t="s">
        <v>127</v>
      </c>
      <c r="B27" s="625"/>
      <c r="C27" s="625"/>
      <c r="D27" s="625"/>
      <c r="E27" s="625"/>
      <c r="F27" s="625"/>
      <c r="G27" s="625"/>
      <c r="H27" s="625"/>
      <c r="I27" s="626"/>
    </row>
    <row r="28" spans="1:11">
      <c r="A28" s="262"/>
    </row>
    <row r="29" spans="1:11" s="255" customFormat="1" ht="13.2">
      <c r="A29" s="462"/>
      <c r="B29" s="463" t="s">
        <v>372</v>
      </c>
      <c r="C29" s="463"/>
      <c r="D29" s="463"/>
      <c r="E29" s="261"/>
      <c r="F29" s="261"/>
      <c r="G29" s="261"/>
    </row>
    <row r="30" spans="1:11" s="255" customFormat="1" ht="12" customHeight="1">
      <c r="A30" s="464"/>
      <c r="B30" s="465" t="s">
        <v>369</v>
      </c>
      <c r="C30" s="465"/>
      <c r="D30" s="463" t="s">
        <v>366</v>
      </c>
      <c r="F30" s="261"/>
      <c r="G30" s="261"/>
    </row>
    <row r="31" spans="1:11" s="255" customFormat="1" ht="12" customHeight="1">
      <c r="A31" s="466"/>
      <c r="B31" s="465" t="s">
        <v>371</v>
      </c>
      <c r="C31" s="465"/>
      <c r="D31" s="463" t="s">
        <v>367</v>
      </c>
      <c r="F31" s="261"/>
      <c r="G31" s="261"/>
      <c r="K31" s="260"/>
    </row>
    <row r="32" spans="1:11" s="255" customFormat="1" ht="12" customHeight="1">
      <c r="A32" s="466"/>
      <c r="B32" s="465" t="s">
        <v>370</v>
      </c>
      <c r="C32" s="465"/>
      <c r="D32" s="463" t="s">
        <v>368</v>
      </c>
      <c r="F32" s="261"/>
      <c r="G32" s="261"/>
      <c r="K32" s="260"/>
    </row>
    <row r="33" spans="1:11" s="255" customFormat="1" ht="12" customHeight="1">
      <c r="A33" s="466"/>
      <c r="B33" s="465"/>
      <c r="C33" s="465"/>
      <c r="D33" s="463"/>
      <c r="F33" s="261"/>
      <c r="G33" s="261"/>
      <c r="K33" s="260"/>
    </row>
    <row r="34" spans="1:11">
      <c r="A34" s="1203"/>
      <c r="B34" s="1203"/>
      <c r="C34" s="933"/>
      <c r="H34" s="1203"/>
      <c r="I34" s="1203"/>
      <c r="K34" s="259"/>
    </row>
    <row r="35" spans="1:11">
      <c r="A35" s="1203"/>
      <c r="B35" s="1203"/>
      <c r="C35" s="933"/>
      <c r="H35" s="1203"/>
      <c r="I35" s="1203"/>
      <c r="K35" s="259"/>
    </row>
    <row r="36" spans="1:11">
      <c r="A36" s="1204"/>
      <c r="B36" s="1204"/>
      <c r="C36" s="935"/>
      <c r="H36" s="1204"/>
      <c r="I36" s="1204"/>
      <c r="K36" s="259"/>
    </row>
    <row r="37" spans="1:11" s="255" customFormat="1">
      <c r="A37" s="258" t="s">
        <v>114</v>
      </c>
      <c r="B37" s="257"/>
      <c r="C37" s="257"/>
      <c r="E37" s="253"/>
      <c r="G37" s="256" t="s">
        <v>232</v>
      </c>
      <c r="H37" s="1198" t="s">
        <v>114</v>
      </c>
      <c r="I37" s="1198"/>
    </row>
    <row r="38" spans="1:11">
      <c r="A38" s="213" t="s">
        <v>113</v>
      </c>
      <c r="B38" s="254"/>
      <c r="C38" s="254"/>
      <c r="E38" s="254"/>
      <c r="H38" s="213" t="s">
        <v>113</v>
      </c>
      <c r="I38" s="213"/>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90" zoomScaleNormal="75" zoomScaleSheetLayoutView="90" workbookViewId="0">
      <selection activeCell="AR21" sqref="AR21"/>
    </sheetView>
  </sheetViews>
  <sheetFormatPr defaultColWidth="9.109375" defaultRowHeight="13.2"/>
  <cols>
    <col min="1" max="1" width="1.33203125" style="161" customWidth="1"/>
    <col min="2" max="2" width="10.33203125" style="161" customWidth="1"/>
    <col min="3" max="33" width="3.5546875" style="161" customWidth="1"/>
    <col min="34" max="35" width="4.33203125" style="161" customWidth="1"/>
    <col min="36" max="37" width="5.5546875" style="161" customWidth="1"/>
    <col min="38" max="41" width="4.44140625" style="161" customWidth="1"/>
    <col min="42" max="42" width="5.33203125" style="161" customWidth="1"/>
    <col min="43" max="43" width="1.5546875" style="161" customWidth="1"/>
    <col min="44" max="16384" width="9.109375" style="161"/>
  </cols>
  <sheetData>
    <row r="1" spans="2:42" ht="15" customHeight="1">
      <c r="AJ1" s="633"/>
      <c r="AK1" s="633"/>
      <c r="AL1" s="633"/>
      <c r="AM1" s="633"/>
      <c r="AN1" s="633"/>
      <c r="AO1" s="633"/>
      <c r="AP1" s="844" t="s">
        <v>483</v>
      </c>
    </row>
    <row r="2" spans="2:42" ht="15" customHeight="1">
      <c r="AE2" s="114"/>
      <c r="AF2" s="1123"/>
      <c r="AG2" s="1123"/>
      <c r="AH2" s="1123"/>
      <c r="AI2" s="1123"/>
      <c r="AJ2" s="1123"/>
      <c r="AK2" s="1123"/>
      <c r="AL2" s="1123"/>
      <c r="AM2" s="1123"/>
      <c r="AN2" s="1123"/>
      <c r="AO2" s="1123"/>
      <c r="AP2" s="1123"/>
    </row>
    <row r="3" spans="2:42" ht="36.75" customHeight="1" thickBot="1">
      <c r="B3" s="627" t="s">
        <v>276</v>
      </c>
      <c r="C3" s="628"/>
      <c r="D3" s="628"/>
      <c r="E3" s="629"/>
      <c r="F3" s="630"/>
      <c r="G3" s="631"/>
      <c r="H3" s="1211" t="s">
        <v>275</v>
      </c>
      <c r="I3" s="1211"/>
      <c r="J3" s="1211"/>
      <c r="K3" s="1211"/>
      <c r="L3" s="1211"/>
      <c r="M3" s="1211"/>
      <c r="N3" s="1211"/>
      <c r="O3" s="1211"/>
      <c r="P3" s="1211"/>
      <c r="Q3" s="1211"/>
      <c r="R3" s="1211"/>
      <c r="S3" s="1211"/>
      <c r="T3" s="1211"/>
      <c r="U3" s="1211"/>
      <c r="V3" s="1211"/>
      <c r="W3" s="1211"/>
      <c r="X3" s="1211"/>
      <c r="Y3" s="1211"/>
      <c r="Z3" s="1211"/>
      <c r="AA3" s="1211"/>
      <c r="AB3" s="1211"/>
      <c r="AC3" s="1211"/>
      <c r="AD3" s="1211"/>
      <c r="AE3" s="1211"/>
      <c r="AF3" s="1211"/>
      <c r="AG3" s="1211"/>
      <c r="AH3" s="1211"/>
      <c r="AI3" s="1211"/>
      <c r="AJ3" s="1211"/>
      <c r="AK3" s="328"/>
      <c r="AL3" s="328" t="s">
        <v>484</v>
      </c>
      <c r="AM3" s="327"/>
      <c r="AN3" s="327"/>
      <c r="AO3" s="327"/>
      <c r="AP3" s="326"/>
    </row>
    <row r="4" spans="2:42" ht="36.75" customHeight="1">
      <c r="B4" s="1224" t="s">
        <v>381</v>
      </c>
      <c r="C4" s="1224"/>
      <c r="D4" s="1224"/>
      <c r="E4" s="1224"/>
      <c r="F4" s="1224"/>
      <c r="G4" s="1224"/>
      <c r="H4" s="1224"/>
      <c r="I4" s="1224"/>
      <c r="J4" s="1224"/>
      <c r="K4" s="1224"/>
      <c r="L4" s="1224"/>
      <c r="M4" s="1224"/>
      <c r="N4" s="1224"/>
      <c r="O4" s="1224"/>
      <c r="P4" s="1224"/>
      <c r="Q4" s="1224"/>
      <c r="R4" s="1224"/>
      <c r="S4" s="1224"/>
      <c r="T4" s="1224"/>
      <c r="U4" s="1224"/>
      <c r="V4" s="1224"/>
      <c r="W4" s="1224"/>
      <c r="X4" s="1224"/>
      <c r="Y4" s="1224"/>
      <c r="Z4" s="1224"/>
      <c r="AA4" s="1224"/>
      <c r="AB4" s="1224"/>
      <c r="AC4" s="1224"/>
      <c r="AD4" s="1224"/>
      <c r="AE4" s="1224"/>
      <c r="AF4" s="1224"/>
      <c r="AG4" s="1224"/>
      <c r="AH4" s="1224"/>
      <c r="AI4" s="1224"/>
      <c r="AJ4" s="1224"/>
      <c r="AK4" s="1224"/>
      <c r="AL4" s="1224"/>
      <c r="AM4" s="1224"/>
      <c r="AN4" s="1224"/>
      <c r="AO4" s="1224"/>
      <c r="AP4" s="1224"/>
    </row>
    <row r="5" spans="2:42" ht="21.75" customHeight="1">
      <c r="B5" s="632" t="s">
        <v>274</v>
      </c>
      <c r="C5" s="633"/>
      <c r="D5" s="633"/>
      <c r="E5" s="633"/>
      <c r="F5" s="633"/>
      <c r="G5" s="633"/>
      <c r="H5" s="633"/>
      <c r="I5" s="633"/>
      <c r="J5" s="633"/>
      <c r="K5" s="632"/>
      <c r="L5" s="634" t="s">
        <v>273</v>
      </c>
      <c r="M5" s="633"/>
      <c r="N5" s="633"/>
      <c r="O5" s="633"/>
      <c r="P5" s="633"/>
      <c r="Q5" s="633"/>
      <c r="R5" s="633"/>
      <c r="S5" s="633"/>
      <c r="T5" s="632"/>
      <c r="U5" s="633"/>
      <c r="V5" s="633"/>
      <c r="W5" s="633"/>
      <c r="X5" s="633"/>
      <c r="Y5" s="632"/>
      <c r="Z5" s="632"/>
      <c r="AA5" s="633"/>
      <c r="AB5" s="632" t="s">
        <v>365</v>
      </c>
      <c r="AC5" s="633"/>
      <c r="AD5" s="633"/>
      <c r="AE5" s="633"/>
      <c r="AF5" s="632"/>
      <c r="AG5" s="633"/>
      <c r="AH5" s="633"/>
      <c r="AI5" s="635"/>
      <c r="AJ5" s="633"/>
      <c r="AK5" s="633"/>
      <c r="AL5" s="633"/>
      <c r="AM5" s="633"/>
      <c r="AN5" s="633"/>
      <c r="AO5" s="633"/>
      <c r="AP5" s="633"/>
    </row>
    <row r="6" spans="2:42" ht="5.25" customHeight="1" thickBot="1"/>
    <row r="7" spans="2:42" ht="20.100000000000001" customHeight="1">
      <c r="B7" s="325" t="s">
        <v>272</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271</v>
      </c>
      <c r="AI7" s="322"/>
      <c r="AJ7" s="1225" t="s">
        <v>252</v>
      </c>
      <c r="AK7" s="1226"/>
      <c r="AL7" s="1227" t="s">
        <v>270</v>
      </c>
      <c r="AM7" s="1228"/>
      <c r="AN7" s="1225" t="s">
        <v>250</v>
      </c>
      <c r="AO7" s="1229"/>
      <c r="AP7" s="321"/>
    </row>
    <row r="8" spans="2:42" ht="9.9"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269</v>
      </c>
      <c r="AI8" s="318" t="s">
        <v>242</v>
      </c>
      <c r="AJ8" s="317" t="s">
        <v>244</v>
      </c>
      <c r="AK8" s="316" t="s">
        <v>242</v>
      </c>
      <c r="AL8" s="317" t="s">
        <v>244</v>
      </c>
      <c r="AM8" s="316" t="s">
        <v>242</v>
      </c>
      <c r="AN8" s="317" t="s">
        <v>268</v>
      </c>
      <c r="AO8" s="316" t="s">
        <v>267</v>
      </c>
      <c r="AP8" s="315"/>
    </row>
    <row r="9" spans="2:42" ht="15" hidden="1" customHeight="1" thickTop="1">
      <c r="B9" s="1230">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23"/>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255</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31">
        <v>1</v>
      </c>
      <c r="C13" s="636"/>
      <c r="D13" s="636"/>
      <c r="E13" s="636"/>
      <c r="F13" s="636"/>
      <c r="G13" s="636"/>
      <c r="H13" s="636"/>
      <c r="I13" s="636"/>
      <c r="J13" s="636"/>
      <c r="K13" s="636"/>
      <c r="L13" s="636"/>
      <c r="M13" s="636"/>
      <c r="N13" s="637"/>
      <c r="O13" s="638"/>
      <c r="P13" s="639"/>
      <c r="Q13" s="639"/>
      <c r="R13" s="639"/>
      <c r="S13" s="639"/>
      <c r="T13" s="639"/>
      <c r="U13" s="636"/>
      <c r="V13" s="636"/>
      <c r="W13" s="636"/>
      <c r="X13" s="636"/>
      <c r="Y13" s="636"/>
      <c r="Z13" s="636"/>
      <c r="AA13" s="636"/>
      <c r="AB13" s="636"/>
      <c r="AC13" s="636"/>
      <c r="AD13" s="636"/>
      <c r="AE13" s="636"/>
      <c r="AF13" s="636"/>
      <c r="AG13" s="640"/>
      <c r="AH13" s="641"/>
      <c r="AI13" s="642"/>
      <c r="AJ13" s="641"/>
      <c r="AK13" s="643"/>
      <c r="AL13" s="641"/>
      <c r="AM13" s="642"/>
      <c r="AN13" s="641"/>
      <c r="AO13" s="643"/>
      <c r="AP13" s="644"/>
    </row>
    <row r="14" spans="2:42" ht="6" customHeight="1">
      <c r="B14" s="1223"/>
      <c r="C14" s="645"/>
      <c r="D14" s="646"/>
      <c r="E14" s="646"/>
      <c r="F14" s="646"/>
      <c r="G14" s="646"/>
      <c r="H14" s="646"/>
      <c r="I14" s="646"/>
      <c r="J14" s="646"/>
      <c r="K14" s="647"/>
      <c r="L14" s="646"/>
      <c r="M14" s="646"/>
      <c r="N14" s="646"/>
      <c r="O14" s="646"/>
      <c r="P14" s="646"/>
      <c r="Q14" s="646"/>
      <c r="R14" s="646"/>
      <c r="S14" s="646"/>
      <c r="T14" s="646"/>
      <c r="U14" s="646"/>
      <c r="V14" s="646"/>
      <c r="W14" s="646"/>
      <c r="X14" s="646"/>
      <c r="Y14" s="646"/>
      <c r="Z14" s="646"/>
      <c r="AA14" s="646"/>
      <c r="AB14" s="646"/>
      <c r="AC14" s="646"/>
      <c r="AD14" s="646"/>
      <c r="AE14" s="646"/>
      <c r="AF14" s="646"/>
      <c r="AG14" s="648"/>
      <c r="AH14" s="641"/>
      <c r="AI14" s="642"/>
      <c r="AJ14" s="641"/>
      <c r="AK14" s="643"/>
      <c r="AL14" s="641"/>
      <c r="AM14" s="642"/>
      <c r="AN14" s="641"/>
      <c r="AO14" s="643"/>
      <c r="AP14" s="644"/>
    </row>
    <row r="15" spans="2:42" ht="15" customHeight="1">
      <c r="B15" s="288" t="s">
        <v>266</v>
      </c>
      <c r="C15" s="637"/>
      <c r="D15" s="637"/>
      <c r="E15" s="637"/>
      <c r="F15" s="637"/>
      <c r="G15" s="637"/>
      <c r="H15" s="637"/>
      <c r="I15" s="637"/>
      <c r="J15" s="637"/>
      <c r="K15" s="637"/>
      <c r="L15" s="637"/>
      <c r="M15" s="637"/>
      <c r="N15" s="637"/>
      <c r="O15" s="637"/>
      <c r="P15" s="637"/>
      <c r="Q15" s="637"/>
      <c r="R15" s="637"/>
      <c r="S15" s="637"/>
      <c r="T15" s="637"/>
      <c r="U15" s="637"/>
      <c r="V15" s="637"/>
      <c r="W15" s="637"/>
      <c r="X15" s="637"/>
      <c r="Y15" s="637"/>
      <c r="Z15" s="637"/>
      <c r="AA15" s="637"/>
      <c r="AB15" s="637"/>
      <c r="AC15" s="649"/>
      <c r="AD15" s="637"/>
      <c r="AE15" s="637"/>
      <c r="AF15" s="637"/>
      <c r="AG15" s="650"/>
      <c r="AH15" s="651"/>
      <c r="AI15" s="642"/>
      <c r="AJ15" s="641"/>
      <c r="AK15" s="643"/>
      <c r="AL15" s="641"/>
      <c r="AM15" s="652"/>
      <c r="AN15" s="653"/>
      <c r="AO15" s="654"/>
      <c r="AP15" s="644"/>
    </row>
    <row r="16" spans="2:42" ht="6" customHeight="1">
      <c r="B16" s="294"/>
      <c r="C16" s="655"/>
      <c r="D16" s="656"/>
      <c r="E16" s="656"/>
      <c r="F16" s="656"/>
      <c r="G16" s="656"/>
      <c r="H16" s="656"/>
      <c r="I16" s="656"/>
      <c r="J16" s="656"/>
      <c r="K16" s="656"/>
      <c r="L16" s="656"/>
      <c r="M16" s="656"/>
      <c r="N16" s="656"/>
      <c r="O16" s="656"/>
      <c r="P16" s="656"/>
      <c r="Q16" s="656"/>
      <c r="R16" s="656"/>
      <c r="S16" s="656"/>
      <c r="T16" s="656"/>
      <c r="U16" s="656"/>
      <c r="V16" s="656"/>
      <c r="W16" s="656"/>
      <c r="X16" s="656"/>
      <c r="Y16" s="656"/>
      <c r="Z16" s="656"/>
      <c r="AA16" s="656"/>
      <c r="AB16" s="656"/>
      <c r="AC16" s="656"/>
      <c r="AD16" s="656"/>
      <c r="AE16" s="656"/>
      <c r="AF16" s="656"/>
      <c r="AG16" s="657"/>
      <c r="AH16" s="658"/>
      <c r="AI16" s="659"/>
      <c r="AJ16" s="658"/>
      <c r="AK16" s="660"/>
      <c r="AL16" s="658"/>
      <c r="AM16" s="659"/>
      <c r="AN16" s="658"/>
      <c r="AO16" s="660"/>
      <c r="AP16" s="661"/>
    </row>
    <row r="17" spans="2:42" ht="15" customHeight="1">
      <c r="B17" s="1222">
        <v>2</v>
      </c>
      <c r="C17" s="637"/>
      <c r="D17" s="637"/>
      <c r="E17" s="637"/>
      <c r="F17" s="637"/>
      <c r="G17" s="637"/>
      <c r="H17" s="637"/>
      <c r="I17" s="637"/>
      <c r="J17" s="637"/>
      <c r="K17" s="637"/>
      <c r="L17" s="637"/>
      <c r="M17" s="637"/>
      <c r="N17" s="637"/>
      <c r="O17" s="637"/>
      <c r="P17" s="637"/>
      <c r="Q17" s="662"/>
      <c r="R17" s="637"/>
      <c r="S17" s="637"/>
      <c r="T17" s="637"/>
      <c r="U17" s="637"/>
      <c r="V17" s="637"/>
      <c r="W17" s="637"/>
      <c r="X17" s="637"/>
      <c r="Y17" s="637"/>
      <c r="Z17" s="637"/>
      <c r="AA17" s="637"/>
      <c r="AB17" s="637"/>
      <c r="AC17" s="637"/>
      <c r="AD17" s="663"/>
      <c r="AE17" s="664"/>
      <c r="AF17" s="664"/>
      <c r="AG17" s="665"/>
      <c r="AH17" s="666"/>
      <c r="AI17" s="642"/>
      <c r="AJ17" s="641"/>
      <c r="AK17" s="643"/>
      <c r="AL17" s="641"/>
      <c r="AM17" s="642"/>
      <c r="AN17" s="641"/>
      <c r="AO17" s="643"/>
      <c r="AP17" s="667"/>
    </row>
    <row r="18" spans="2:42" ht="6" customHeight="1">
      <c r="B18" s="1223"/>
      <c r="C18" s="645"/>
      <c r="D18" s="646"/>
      <c r="E18" s="646"/>
      <c r="F18" s="646"/>
      <c r="G18" s="646"/>
      <c r="H18" s="646"/>
      <c r="I18" s="646"/>
      <c r="J18" s="646"/>
      <c r="K18" s="647"/>
      <c r="L18" s="646"/>
      <c r="M18" s="646"/>
      <c r="N18" s="646"/>
      <c r="O18" s="646"/>
      <c r="P18" s="646"/>
      <c r="Q18" s="646"/>
      <c r="R18" s="646"/>
      <c r="S18" s="646"/>
      <c r="T18" s="646"/>
      <c r="U18" s="646"/>
      <c r="V18" s="646"/>
      <c r="W18" s="646"/>
      <c r="X18" s="646"/>
      <c r="Y18" s="646"/>
      <c r="Z18" s="646"/>
      <c r="AA18" s="646"/>
      <c r="AB18" s="646"/>
      <c r="AC18" s="646"/>
      <c r="AD18" s="646"/>
      <c r="AE18" s="668"/>
      <c r="AF18" s="668"/>
      <c r="AG18" s="669"/>
      <c r="AH18" s="666"/>
      <c r="AI18" s="642"/>
      <c r="AJ18" s="641"/>
      <c r="AK18" s="643"/>
      <c r="AL18" s="641"/>
      <c r="AM18" s="642"/>
      <c r="AN18" s="641"/>
      <c r="AO18" s="643"/>
      <c r="AP18" s="644"/>
    </row>
    <row r="19" spans="2:42" ht="15" customHeight="1">
      <c r="B19" s="288" t="s">
        <v>265</v>
      </c>
      <c r="C19" s="637"/>
      <c r="D19" s="637"/>
      <c r="E19" s="637"/>
      <c r="F19" s="637"/>
      <c r="G19" s="637"/>
      <c r="H19" s="637"/>
      <c r="I19" s="637"/>
      <c r="J19" s="637"/>
      <c r="K19" s="637"/>
      <c r="L19" s="637"/>
      <c r="M19" s="637"/>
      <c r="N19" s="637"/>
      <c r="O19" s="637"/>
      <c r="P19" s="637"/>
      <c r="Q19" s="637"/>
      <c r="R19" s="637"/>
      <c r="S19" s="637"/>
      <c r="T19" s="637"/>
      <c r="U19" s="637"/>
      <c r="V19" s="637"/>
      <c r="W19" s="637"/>
      <c r="X19" s="637"/>
      <c r="Y19" s="637"/>
      <c r="Z19" s="637"/>
      <c r="AA19" s="637"/>
      <c r="AB19" s="637"/>
      <c r="AC19" s="637"/>
      <c r="AD19" s="670"/>
      <c r="AE19" s="664"/>
      <c r="AF19" s="664"/>
      <c r="AG19" s="665"/>
      <c r="AH19" s="651"/>
      <c r="AI19" s="642"/>
      <c r="AJ19" s="641"/>
      <c r="AK19" s="643"/>
      <c r="AL19" s="641"/>
      <c r="AM19" s="652"/>
      <c r="AN19" s="653"/>
      <c r="AO19" s="654"/>
      <c r="AP19" s="644"/>
    </row>
    <row r="20" spans="2:42" ht="6" customHeight="1">
      <c r="B20" s="294"/>
      <c r="C20" s="655"/>
      <c r="D20" s="656"/>
      <c r="E20" s="656"/>
      <c r="F20" s="656"/>
      <c r="G20" s="656"/>
      <c r="H20" s="656"/>
      <c r="I20" s="656"/>
      <c r="J20" s="656"/>
      <c r="K20" s="656"/>
      <c r="L20" s="656"/>
      <c r="M20" s="656"/>
      <c r="N20" s="656"/>
      <c r="O20" s="656"/>
      <c r="P20" s="656"/>
      <c r="Q20" s="656"/>
      <c r="R20" s="656"/>
      <c r="S20" s="656"/>
      <c r="T20" s="656"/>
      <c r="U20" s="656"/>
      <c r="V20" s="656"/>
      <c r="W20" s="656"/>
      <c r="X20" s="656"/>
      <c r="Y20" s="656"/>
      <c r="Z20" s="656"/>
      <c r="AA20" s="656"/>
      <c r="AB20" s="656"/>
      <c r="AC20" s="656"/>
      <c r="AD20" s="656"/>
      <c r="AE20" s="671"/>
      <c r="AF20" s="671"/>
      <c r="AG20" s="672"/>
      <c r="AH20" s="673"/>
      <c r="AI20" s="659"/>
      <c r="AJ20" s="658"/>
      <c r="AK20" s="674"/>
      <c r="AL20" s="675"/>
      <c r="AM20" s="659"/>
      <c r="AN20" s="658"/>
      <c r="AO20" s="660"/>
      <c r="AP20" s="661"/>
    </row>
    <row r="21" spans="2:42" ht="15" customHeight="1">
      <c r="B21" s="1222">
        <v>3</v>
      </c>
      <c r="C21" s="637"/>
      <c r="D21" s="637"/>
      <c r="E21" s="637"/>
      <c r="F21" s="637"/>
      <c r="G21" s="637"/>
      <c r="H21" s="637"/>
      <c r="I21" s="637"/>
      <c r="J21" s="637"/>
      <c r="K21" s="637"/>
      <c r="L21" s="637"/>
      <c r="M21" s="637"/>
      <c r="N21" s="637"/>
      <c r="O21" s="637"/>
      <c r="P21" s="638"/>
      <c r="Q21" s="637"/>
      <c r="R21" s="637"/>
      <c r="S21" s="637"/>
      <c r="T21" s="637"/>
      <c r="U21" s="637"/>
      <c r="V21" s="637"/>
      <c r="W21" s="637"/>
      <c r="X21" s="637"/>
      <c r="Y21" s="637"/>
      <c r="Z21" s="637"/>
      <c r="AA21" s="637"/>
      <c r="AB21" s="637"/>
      <c r="AC21" s="637"/>
      <c r="AD21" s="637"/>
      <c r="AE21" s="637"/>
      <c r="AF21" s="637"/>
      <c r="AG21" s="650"/>
      <c r="AH21" s="641"/>
      <c r="AI21" s="642"/>
      <c r="AJ21" s="641"/>
      <c r="AK21" s="643"/>
      <c r="AL21" s="641"/>
      <c r="AM21" s="642"/>
      <c r="AN21" s="641"/>
      <c r="AO21" s="643"/>
      <c r="AP21" s="667"/>
    </row>
    <row r="22" spans="2:42" ht="6" customHeight="1">
      <c r="B22" s="1223"/>
      <c r="C22" s="645"/>
      <c r="D22" s="646"/>
      <c r="E22" s="646"/>
      <c r="F22" s="646"/>
      <c r="G22" s="646"/>
      <c r="H22" s="646"/>
      <c r="I22" s="646"/>
      <c r="J22" s="646"/>
      <c r="K22" s="647"/>
      <c r="L22" s="646"/>
      <c r="M22" s="646"/>
      <c r="N22" s="646"/>
      <c r="O22" s="646"/>
      <c r="P22" s="646"/>
      <c r="Q22" s="646"/>
      <c r="R22" s="646"/>
      <c r="S22" s="646"/>
      <c r="T22" s="646"/>
      <c r="U22" s="646"/>
      <c r="V22" s="646"/>
      <c r="W22" s="646"/>
      <c r="X22" s="646"/>
      <c r="Y22" s="646"/>
      <c r="Z22" s="646"/>
      <c r="AA22" s="646"/>
      <c r="AB22" s="646"/>
      <c r="AC22" s="646"/>
      <c r="AD22" s="646"/>
      <c r="AE22" s="646"/>
      <c r="AF22" s="646"/>
      <c r="AG22" s="648"/>
      <c r="AH22" s="641"/>
      <c r="AI22" s="642"/>
      <c r="AJ22" s="641"/>
      <c r="AK22" s="643"/>
      <c r="AL22" s="641"/>
      <c r="AM22" s="642"/>
      <c r="AN22" s="641"/>
      <c r="AO22" s="643"/>
      <c r="AP22" s="644"/>
    </row>
    <row r="23" spans="2:42" ht="15" customHeight="1">
      <c r="B23" s="288" t="s">
        <v>264</v>
      </c>
      <c r="C23" s="637"/>
      <c r="D23" s="637"/>
      <c r="E23" s="637"/>
      <c r="F23" s="637"/>
      <c r="G23" s="637"/>
      <c r="H23" s="637"/>
      <c r="I23" s="637"/>
      <c r="J23" s="637"/>
      <c r="K23" s="637"/>
      <c r="L23" s="637"/>
      <c r="M23" s="637"/>
      <c r="N23" s="637"/>
      <c r="O23" s="637"/>
      <c r="P23" s="637"/>
      <c r="Q23" s="637"/>
      <c r="R23" s="637"/>
      <c r="S23" s="637"/>
      <c r="T23" s="637"/>
      <c r="U23" s="637"/>
      <c r="V23" s="637"/>
      <c r="W23" s="637"/>
      <c r="X23" s="637"/>
      <c r="Y23" s="637"/>
      <c r="Z23" s="637"/>
      <c r="AA23" s="637"/>
      <c r="AB23" s="637"/>
      <c r="AC23" s="637"/>
      <c r="AD23" s="637"/>
      <c r="AE23" s="637"/>
      <c r="AF23" s="637"/>
      <c r="AG23" s="650"/>
      <c r="AH23" s="651"/>
      <c r="AI23" s="676"/>
      <c r="AJ23" s="651"/>
      <c r="AK23" s="677"/>
      <c r="AL23" s="651"/>
      <c r="AM23" s="652"/>
      <c r="AN23" s="653"/>
      <c r="AO23" s="654"/>
      <c r="AP23" s="644"/>
    </row>
    <row r="24" spans="2:42" ht="6" customHeight="1">
      <c r="B24" s="294"/>
      <c r="C24" s="655"/>
      <c r="D24" s="656"/>
      <c r="E24" s="656"/>
      <c r="F24" s="656"/>
      <c r="G24" s="656"/>
      <c r="H24" s="656"/>
      <c r="I24" s="656"/>
      <c r="J24" s="656"/>
      <c r="K24" s="656"/>
      <c r="L24" s="656"/>
      <c r="M24" s="656"/>
      <c r="N24" s="656"/>
      <c r="O24" s="656"/>
      <c r="P24" s="656"/>
      <c r="Q24" s="656"/>
      <c r="R24" s="656"/>
      <c r="S24" s="656"/>
      <c r="T24" s="656"/>
      <c r="U24" s="656"/>
      <c r="V24" s="656"/>
      <c r="W24" s="656"/>
      <c r="X24" s="656"/>
      <c r="Y24" s="656"/>
      <c r="Z24" s="656"/>
      <c r="AA24" s="656"/>
      <c r="AB24" s="656"/>
      <c r="AC24" s="656"/>
      <c r="AD24" s="656"/>
      <c r="AE24" s="656"/>
      <c r="AF24" s="656"/>
      <c r="AG24" s="657"/>
      <c r="AH24" s="678"/>
      <c r="AI24" s="679"/>
      <c r="AJ24" s="678"/>
      <c r="AK24" s="680"/>
      <c r="AL24" s="678"/>
      <c r="AM24" s="679"/>
      <c r="AN24" s="678"/>
      <c r="AO24" s="680"/>
      <c r="AP24" s="661"/>
    </row>
    <row r="25" spans="2:42" ht="15" customHeight="1">
      <c r="B25" s="1222">
        <v>4</v>
      </c>
      <c r="C25" s="637"/>
      <c r="D25" s="637"/>
      <c r="E25" s="637"/>
      <c r="F25" s="637"/>
      <c r="G25" s="637"/>
      <c r="H25" s="637"/>
      <c r="I25" s="637"/>
      <c r="J25" s="637"/>
      <c r="K25" s="637"/>
      <c r="L25" s="681"/>
      <c r="M25" s="637"/>
      <c r="N25" s="637"/>
      <c r="O25" s="637"/>
      <c r="P25" s="637"/>
      <c r="Q25" s="637"/>
      <c r="R25" s="637"/>
      <c r="S25" s="637"/>
      <c r="T25" s="682"/>
      <c r="U25" s="683"/>
      <c r="V25" s="683"/>
      <c r="W25" s="637"/>
      <c r="X25" s="637"/>
      <c r="Y25" s="637"/>
      <c r="Z25" s="637"/>
      <c r="AA25" s="681"/>
      <c r="AB25" s="637"/>
      <c r="AC25" s="637"/>
      <c r="AD25" s="637"/>
      <c r="AE25" s="637"/>
      <c r="AF25" s="637"/>
      <c r="AG25" s="665"/>
      <c r="AH25" s="651"/>
      <c r="AI25" s="676"/>
      <c r="AJ25" s="651"/>
      <c r="AK25" s="677"/>
      <c r="AL25" s="651"/>
      <c r="AM25" s="676"/>
      <c r="AN25" s="651"/>
      <c r="AO25" s="677"/>
      <c r="AP25" s="667"/>
    </row>
    <row r="26" spans="2:42" ht="6" customHeight="1">
      <c r="B26" s="1223"/>
      <c r="C26" s="645"/>
      <c r="D26" s="646"/>
      <c r="E26" s="646"/>
      <c r="F26" s="646"/>
      <c r="G26" s="646"/>
      <c r="H26" s="646"/>
      <c r="I26" s="646"/>
      <c r="J26" s="646"/>
      <c r="K26" s="647"/>
      <c r="L26" s="646"/>
      <c r="M26" s="646"/>
      <c r="N26" s="646"/>
      <c r="O26" s="646"/>
      <c r="P26" s="646"/>
      <c r="Q26" s="646"/>
      <c r="R26" s="646"/>
      <c r="S26" s="646"/>
      <c r="T26" s="646"/>
      <c r="U26" s="646"/>
      <c r="V26" s="646"/>
      <c r="W26" s="646"/>
      <c r="X26" s="646"/>
      <c r="Y26" s="646"/>
      <c r="Z26" s="646"/>
      <c r="AA26" s="646"/>
      <c r="AB26" s="646"/>
      <c r="AC26" s="646"/>
      <c r="AD26" s="646"/>
      <c r="AE26" s="646"/>
      <c r="AF26" s="646"/>
      <c r="AG26" s="669"/>
      <c r="AH26" s="651"/>
      <c r="AI26" s="676"/>
      <c r="AJ26" s="651"/>
      <c r="AK26" s="677"/>
      <c r="AL26" s="651"/>
      <c r="AM26" s="676"/>
      <c r="AN26" s="651"/>
      <c r="AO26" s="677"/>
      <c r="AP26" s="644"/>
    </row>
    <row r="27" spans="2:42" ht="15" customHeight="1">
      <c r="B27" s="288" t="s">
        <v>263</v>
      </c>
      <c r="C27" s="637"/>
      <c r="D27" s="637"/>
      <c r="E27" s="637"/>
      <c r="F27" s="637"/>
      <c r="G27" s="637"/>
      <c r="H27" s="637"/>
      <c r="I27" s="637"/>
      <c r="J27" s="637"/>
      <c r="K27" s="637"/>
      <c r="L27" s="637"/>
      <c r="M27" s="637"/>
      <c r="N27" s="637"/>
      <c r="O27" s="637"/>
      <c r="P27" s="637"/>
      <c r="Q27" s="637"/>
      <c r="R27" s="637"/>
      <c r="S27" s="637"/>
      <c r="T27" s="684"/>
      <c r="U27" s="684"/>
      <c r="V27" s="684"/>
      <c r="W27" s="637"/>
      <c r="X27" s="637"/>
      <c r="Y27" s="637"/>
      <c r="Z27" s="637"/>
      <c r="AA27" s="637"/>
      <c r="AB27" s="637"/>
      <c r="AC27" s="637"/>
      <c r="AD27" s="637"/>
      <c r="AE27" s="637"/>
      <c r="AF27" s="637"/>
      <c r="AG27" s="665"/>
      <c r="AH27" s="651"/>
      <c r="AI27" s="676"/>
      <c r="AJ27" s="651"/>
      <c r="AK27" s="677"/>
      <c r="AL27" s="651"/>
      <c r="AM27" s="676"/>
      <c r="AN27" s="651"/>
      <c r="AO27" s="677"/>
      <c r="AP27" s="644"/>
    </row>
    <row r="28" spans="2:42" ht="6" customHeight="1">
      <c r="B28" s="294"/>
      <c r="C28" s="655"/>
      <c r="D28" s="656"/>
      <c r="E28" s="656"/>
      <c r="F28" s="656"/>
      <c r="G28" s="656"/>
      <c r="H28" s="656"/>
      <c r="I28" s="656"/>
      <c r="J28" s="656"/>
      <c r="K28" s="656"/>
      <c r="L28" s="656"/>
      <c r="M28" s="656"/>
      <c r="N28" s="656"/>
      <c r="O28" s="656"/>
      <c r="P28" s="656"/>
      <c r="Q28" s="656"/>
      <c r="R28" s="656"/>
      <c r="S28" s="656"/>
      <c r="T28" s="656"/>
      <c r="U28" s="656"/>
      <c r="V28" s="656"/>
      <c r="W28" s="656"/>
      <c r="X28" s="656"/>
      <c r="Y28" s="656"/>
      <c r="Z28" s="656"/>
      <c r="AA28" s="656"/>
      <c r="AB28" s="656"/>
      <c r="AC28" s="656"/>
      <c r="AD28" s="656"/>
      <c r="AE28" s="656"/>
      <c r="AF28" s="656"/>
      <c r="AG28" s="672"/>
      <c r="AH28" s="678"/>
      <c r="AI28" s="679"/>
      <c r="AJ28" s="678"/>
      <c r="AK28" s="680"/>
      <c r="AL28" s="678"/>
      <c r="AM28" s="679"/>
      <c r="AN28" s="678"/>
      <c r="AO28" s="680"/>
      <c r="AP28" s="661"/>
    </row>
    <row r="29" spans="2:42" ht="15" customHeight="1">
      <c r="B29" s="1222">
        <v>5</v>
      </c>
      <c r="C29" s="637"/>
      <c r="D29" s="685"/>
      <c r="E29" s="686"/>
      <c r="F29" s="686"/>
      <c r="G29" s="637"/>
      <c r="H29" s="637"/>
      <c r="I29" s="637"/>
      <c r="J29" s="683"/>
      <c r="K29" s="637"/>
      <c r="L29" s="681"/>
      <c r="M29" s="637"/>
      <c r="N29" s="637"/>
      <c r="O29" s="637"/>
      <c r="P29" s="637"/>
      <c r="Q29" s="637"/>
      <c r="R29" s="637"/>
      <c r="S29" s="687"/>
      <c r="T29" s="687"/>
      <c r="U29" s="687"/>
      <c r="V29" s="637"/>
      <c r="W29" s="637"/>
      <c r="X29" s="688"/>
      <c r="Y29" s="637"/>
      <c r="Z29" s="681"/>
      <c r="AA29" s="637"/>
      <c r="AB29" s="637"/>
      <c r="AC29" s="637"/>
      <c r="AD29" s="637"/>
      <c r="AE29" s="637"/>
      <c r="AF29" s="689"/>
      <c r="AG29" s="690"/>
      <c r="AH29" s="651"/>
      <c r="AI29" s="676"/>
      <c r="AJ29" s="651"/>
      <c r="AK29" s="677"/>
      <c r="AL29" s="651"/>
      <c r="AM29" s="676"/>
      <c r="AN29" s="651"/>
      <c r="AO29" s="677"/>
      <c r="AP29" s="667"/>
    </row>
    <row r="30" spans="2:42" ht="6" customHeight="1">
      <c r="B30" s="1223"/>
      <c r="C30" s="645"/>
      <c r="D30" s="646"/>
      <c r="E30" s="646"/>
      <c r="F30" s="646"/>
      <c r="G30" s="646"/>
      <c r="H30" s="646"/>
      <c r="I30" s="646"/>
      <c r="J30" s="646"/>
      <c r="K30" s="647"/>
      <c r="L30" s="646"/>
      <c r="M30" s="646"/>
      <c r="N30" s="646"/>
      <c r="O30" s="646"/>
      <c r="P30" s="646"/>
      <c r="Q30" s="646"/>
      <c r="R30" s="646"/>
      <c r="S30" s="646"/>
      <c r="T30" s="646"/>
      <c r="U30" s="646"/>
      <c r="V30" s="646"/>
      <c r="W30" s="646"/>
      <c r="X30" s="646"/>
      <c r="Y30" s="646"/>
      <c r="Z30" s="646"/>
      <c r="AA30" s="646"/>
      <c r="AB30" s="646"/>
      <c r="AC30" s="646"/>
      <c r="AD30" s="646"/>
      <c r="AE30" s="646"/>
      <c r="AF30" s="646"/>
      <c r="AG30" s="648"/>
      <c r="AH30" s="651"/>
      <c r="AI30" s="676"/>
      <c r="AJ30" s="651"/>
      <c r="AK30" s="677"/>
      <c r="AL30" s="651"/>
      <c r="AM30" s="676"/>
      <c r="AN30" s="651"/>
      <c r="AO30" s="677"/>
      <c r="AP30" s="644"/>
    </row>
    <row r="31" spans="2:42" ht="15" customHeight="1">
      <c r="B31" s="288" t="s">
        <v>262</v>
      </c>
      <c r="C31" s="637"/>
      <c r="D31" s="691"/>
      <c r="E31" s="692"/>
      <c r="F31" s="692"/>
      <c r="G31" s="637"/>
      <c r="H31" s="637"/>
      <c r="I31" s="683"/>
      <c r="J31" s="683"/>
      <c r="K31" s="637"/>
      <c r="L31" s="637"/>
      <c r="M31" s="637"/>
      <c r="N31" s="637"/>
      <c r="O31" s="637"/>
      <c r="P31" s="637"/>
      <c r="Q31" s="637"/>
      <c r="R31" s="637"/>
      <c r="S31" s="683"/>
      <c r="T31" s="683"/>
      <c r="U31" s="683"/>
      <c r="V31" s="637"/>
      <c r="W31" s="637"/>
      <c r="X31" s="637"/>
      <c r="Y31" s="637"/>
      <c r="Z31" s="637"/>
      <c r="AA31" s="637"/>
      <c r="AB31" s="637"/>
      <c r="AC31" s="637"/>
      <c r="AD31" s="637"/>
      <c r="AE31" s="637"/>
      <c r="AF31" s="693"/>
      <c r="AG31" s="694"/>
      <c r="AH31" s="651"/>
      <c r="AI31" s="676"/>
      <c r="AJ31" s="651"/>
      <c r="AK31" s="677"/>
      <c r="AL31" s="651"/>
      <c r="AM31" s="676"/>
      <c r="AN31" s="651"/>
      <c r="AO31" s="677"/>
      <c r="AP31" s="644"/>
    </row>
    <row r="32" spans="2:42" ht="6" customHeight="1">
      <c r="B32" s="294"/>
      <c r="C32" s="655"/>
      <c r="D32" s="656"/>
      <c r="E32" s="656"/>
      <c r="F32" s="656"/>
      <c r="G32" s="656"/>
      <c r="H32" s="656"/>
      <c r="I32" s="656"/>
      <c r="J32" s="656"/>
      <c r="K32" s="656"/>
      <c r="L32" s="656"/>
      <c r="M32" s="656"/>
      <c r="N32" s="656"/>
      <c r="O32" s="656"/>
      <c r="P32" s="656"/>
      <c r="Q32" s="656"/>
      <c r="R32" s="656"/>
      <c r="S32" s="656"/>
      <c r="T32" s="656"/>
      <c r="U32" s="656"/>
      <c r="V32" s="656"/>
      <c r="W32" s="656"/>
      <c r="X32" s="656"/>
      <c r="Y32" s="656"/>
      <c r="Z32" s="656"/>
      <c r="AA32" s="656"/>
      <c r="AB32" s="656"/>
      <c r="AC32" s="656"/>
      <c r="AD32" s="656"/>
      <c r="AE32" s="656"/>
      <c r="AF32" s="656"/>
      <c r="AG32" s="657"/>
      <c r="AH32" s="678"/>
      <c r="AI32" s="679"/>
      <c r="AJ32" s="678"/>
      <c r="AK32" s="680"/>
      <c r="AL32" s="678"/>
      <c r="AM32" s="679"/>
      <c r="AN32" s="678"/>
      <c r="AO32" s="680"/>
      <c r="AP32" s="661"/>
    </row>
    <row r="33" spans="2:42" ht="15" customHeight="1">
      <c r="B33" s="1222">
        <v>6</v>
      </c>
      <c r="C33" s="695"/>
      <c r="D33" s="637"/>
      <c r="E33" s="637"/>
      <c r="F33" s="637"/>
      <c r="G33" s="637"/>
      <c r="H33" s="637"/>
      <c r="I33" s="687"/>
      <c r="J33" s="683"/>
      <c r="K33" s="637"/>
      <c r="L33" s="637"/>
      <c r="M33" s="637"/>
      <c r="N33" s="681"/>
      <c r="O33" s="637"/>
      <c r="P33" s="637"/>
      <c r="Q33" s="637"/>
      <c r="R33" s="637"/>
      <c r="S33" s="637"/>
      <c r="T33" s="637"/>
      <c r="U33" s="637"/>
      <c r="V33" s="685"/>
      <c r="W33" s="696"/>
      <c r="X33" s="689"/>
      <c r="Y33" s="637"/>
      <c r="Z33" s="637"/>
      <c r="AA33" s="681"/>
      <c r="AB33" s="637"/>
      <c r="AC33" s="637"/>
      <c r="AD33" s="637"/>
      <c r="AE33" s="637"/>
      <c r="AF33" s="637"/>
      <c r="AG33" s="665"/>
      <c r="AH33" s="651"/>
      <c r="AI33" s="676"/>
      <c r="AJ33" s="651"/>
      <c r="AK33" s="677"/>
      <c r="AL33" s="651"/>
      <c r="AM33" s="676"/>
      <c r="AN33" s="651"/>
      <c r="AO33" s="677"/>
      <c r="AP33" s="667"/>
    </row>
    <row r="34" spans="2:42" ht="6" customHeight="1">
      <c r="B34" s="1223"/>
      <c r="C34" s="645"/>
      <c r="D34" s="646"/>
      <c r="E34" s="646"/>
      <c r="F34" s="646"/>
      <c r="G34" s="646"/>
      <c r="H34" s="646"/>
      <c r="I34" s="646"/>
      <c r="J34" s="646"/>
      <c r="K34" s="647"/>
      <c r="L34" s="646"/>
      <c r="M34" s="646"/>
      <c r="N34" s="646"/>
      <c r="O34" s="646"/>
      <c r="P34" s="646"/>
      <c r="Q34" s="646"/>
      <c r="R34" s="646"/>
      <c r="S34" s="646"/>
      <c r="T34" s="646"/>
      <c r="U34" s="646"/>
      <c r="V34" s="646"/>
      <c r="W34" s="646"/>
      <c r="X34" s="646"/>
      <c r="Y34" s="646"/>
      <c r="Z34" s="646"/>
      <c r="AA34" s="646"/>
      <c r="AB34" s="646"/>
      <c r="AC34" s="646"/>
      <c r="AD34" s="646"/>
      <c r="AE34" s="646"/>
      <c r="AF34" s="646"/>
      <c r="AG34" s="669"/>
      <c r="AH34" s="651"/>
      <c r="AI34" s="676"/>
      <c r="AJ34" s="651"/>
      <c r="AK34" s="677"/>
      <c r="AL34" s="651"/>
      <c r="AM34" s="676"/>
      <c r="AN34" s="651"/>
      <c r="AO34" s="677"/>
      <c r="AP34" s="644"/>
    </row>
    <row r="35" spans="2:42" ht="15" customHeight="1">
      <c r="B35" s="288" t="s">
        <v>261</v>
      </c>
      <c r="C35" s="637"/>
      <c r="D35" s="637"/>
      <c r="E35" s="637"/>
      <c r="F35" s="637"/>
      <c r="G35" s="637"/>
      <c r="H35" s="637"/>
      <c r="I35" s="697"/>
      <c r="J35" s="683"/>
      <c r="K35" s="637"/>
      <c r="L35" s="637"/>
      <c r="M35" s="637"/>
      <c r="N35" s="637"/>
      <c r="O35" s="637"/>
      <c r="P35" s="637"/>
      <c r="Q35" s="637"/>
      <c r="R35" s="637"/>
      <c r="S35" s="637"/>
      <c r="T35" s="637"/>
      <c r="U35" s="637"/>
      <c r="V35" s="698"/>
      <c r="W35" s="699"/>
      <c r="X35" s="698"/>
      <c r="Y35" s="637"/>
      <c r="Z35" s="637"/>
      <c r="AA35" s="637"/>
      <c r="AB35" s="637"/>
      <c r="AC35" s="637"/>
      <c r="AD35" s="637"/>
      <c r="AE35" s="637"/>
      <c r="AF35" s="637"/>
      <c r="AG35" s="665"/>
      <c r="AH35" s="651"/>
      <c r="AI35" s="676"/>
      <c r="AJ35" s="651"/>
      <c r="AK35" s="677"/>
      <c r="AL35" s="651"/>
      <c r="AM35" s="676"/>
      <c r="AN35" s="651"/>
      <c r="AO35" s="677"/>
      <c r="AP35" s="644"/>
    </row>
    <row r="36" spans="2:42" ht="6" customHeight="1">
      <c r="B36" s="294"/>
      <c r="C36" s="655"/>
      <c r="D36" s="656"/>
      <c r="E36" s="656"/>
      <c r="F36" s="656"/>
      <c r="G36" s="656"/>
      <c r="H36" s="656"/>
      <c r="I36" s="656"/>
      <c r="J36" s="656"/>
      <c r="K36" s="656"/>
      <c r="L36" s="656"/>
      <c r="M36" s="656"/>
      <c r="N36" s="656"/>
      <c r="O36" s="656"/>
      <c r="P36" s="656"/>
      <c r="Q36" s="656"/>
      <c r="R36" s="656"/>
      <c r="S36" s="656"/>
      <c r="T36" s="656"/>
      <c r="U36" s="656"/>
      <c r="V36" s="656"/>
      <c r="W36" s="656"/>
      <c r="X36" s="656"/>
      <c r="Y36" s="656"/>
      <c r="Z36" s="656"/>
      <c r="AA36" s="656"/>
      <c r="AB36" s="656"/>
      <c r="AC36" s="656"/>
      <c r="AD36" s="656"/>
      <c r="AE36" s="656"/>
      <c r="AF36" s="656"/>
      <c r="AG36" s="672"/>
      <c r="AH36" s="678"/>
      <c r="AI36" s="679"/>
      <c r="AJ36" s="678"/>
      <c r="AK36" s="680"/>
      <c r="AL36" s="678"/>
      <c r="AM36" s="679"/>
      <c r="AN36" s="678"/>
      <c r="AO36" s="680"/>
      <c r="AP36" s="661"/>
    </row>
    <row r="37" spans="2:42" ht="15" customHeight="1">
      <c r="B37" s="1222">
        <v>7</v>
      </c>
      <c r="C37" s="700"/>
      <c r="D37" s="637"/>
      <c r="E37" s="695"/>
      <c r="F37" s="695"/>
      <c r="G37" s="701"/>
      <c r="H37" s="637"/>
      <c r="I37" s="637"/>
      <c r="J37" s="637"/>
      <c r="K37" s="637"/>
      <c r="L37" s="637"/>
      <c r="M37" s="695"/>
      <c r="N37" s="695"/>
      <c r="O37" s="695"/>
      <c r="P37" s="695"/>
      <c r="Q37" s="701"/>
      <c r="R37" s="637"/>
      <c r="S37" s="637"/>
      <c r="T37" s="637"/>
      <c r="U37" s="637"/>
      <c r="V37" s="637"/>
      <c r="W37" s="637"/>
      <c r="X37" s="637"/>
      <c r="Y37" s="637"/>
      <c r="Z37" s="637"/>
      <c r="AA37" s="637"/>
      <c r="AB37" s="637"/>
      <c r="AC37" s="637"/>
      <c r="AD37" s="637"/>
      <c r="AE37" s="637"/>
      <c r="AF37" s="637"/>
      <c r="AG37" s="650"/>
      <c r="AH37" s="651"/>
      <c r="AI37" s="676"/>
      <c r="AJ37" s="651"/>
      <c r="AK37" s="677"/>
      <c r="AL37" s="651"/>
      <c r="AM37" s="676"/>
      <c r="AN37" s="651"/>
      <c r="AO37" s="677"/>
      <c r="AP37" s="667"/>
    </row>
    <row r="38" spans="2:42" ht="6" customHeight="1">
      <c r="B38" s="1223"/>
      <c r="C38" s="645"/>
      <c r="D38" s="646"/>
      <c r="E38" s="646"/>
      <c r="F38" s="646"/>
      <c r="G38" s="646"/>
      <c r="H38" s="646"/>
      <c r="I38" s="646"/>
      <c r="J38" s="646"/>
      <c r="K38" s="647"/>
      <c r="L38" s="646"/>
      <c r="M38" s="646"/>
      <c r="N38" s="646"/>
      <c r="O38" s="646"/>
      <c r="P38" s="646"/>
      <c r="Q38" s="646"/>
      <c r="R38" s="646"/>
      <c r="S38" s="646"/>
      <c r="T38" s="646"/>
      <c r="U38" s="646"/>
      <c r="V38" s="646"/>
      <c r="W38" s="646"/>
      <c r="X38" s="646"/>
      <c r="Y38" s="646"/>
      <c r="Z38" s="646"/>
      <c r="AA38" s="646"/>
      <c r="AB38" s="646"/>
      <c r="AC38" s="646"/>
      <c r="AD38" s="646"/>
      <c r="AE38" s="646"/>
      <c r="AF38" s="646"/>
      <c r="AG38" s="648"/>
      <c r="AH38" s="651"/>
      <c r="AI38" s="676"/>
      <c r="AJ38" s="651"/>
      <c r="AK38" s="677"/>
      <c r="AL38" s="651"/>
      <c r="AM38" s="676"/>
      <c r="AN38" s="651"/>
      <c r="AO38" s="677"/>
      <c r="AP38" s="644"/>
    </row>
    <row r="39" spans="2:42" ht="15" customHeight="1">
      <c r="B39" s="288" t="s">
        <v>260</v>
      </c>
      <c r="C39" s="637"/>
      <c r="D39" s="637"/>
      <c r="E39" s="702"/>
      <c r="F39" s="703"/>
      <c r="G39" s="704"/>
      <c r="H39" s="637"/>
      <c r="I39" s="637"/>
      <c r="J39" s="637"/>
      <c r="K39" s="637"/>
      <c r="L39" s="637"/>
      <c r="M39" s="705"/>
      <c r="N39" s="703"/>
      <c r="O39" s="703"/>
      <c r="P39" s="637"/>
      <c r="Q39" s="637"/>
      <c r="R39" s="637"/>
      <c r="S39" s="637"/>
      <c r="T39" s="637"/>
      <c r="U39" s="637"/>
      <c r="V39" s="637"/>
      <c r="W39" s="637"/>
      <c r="X39" s="637"/>
      <c r="Y39" s="637"/>
      <c r="Z39" s="637"/>
      <c r="AA39" s="637"/>
      <c r="AB39" s="637"/>
      <c r="AC39" s="637"/>
      <c r="AD39" s="637"/>
      <c r="AE39" s="637"/>
      <c r="AF39" s="637"/>
      <c r="AG39" s="650"/>
      <c r="AH39" s="651"/>
      <c r="AI39" s="676"/>
      <c r="AJ39" s="651"/>
      <c r="AK39" s="677"/>
      <c r="AL39" s="651"/>
      <c r="AM39" s="676"/>
      <c r="AN39" s="651"/>
      <c r="AO39" s="677"/>
      <c r="AP39" s="644"/>
    </row>
    <row r="40" spans="2:42" ht="6" customHeight="1">
      <c r="B40" s="294"/>
      <c r="C40" s="655"/>
      <c r="D40" s="656"/>
      <c r="E40" s="656"/>
      <c r="F40" s="656"/>
      <c r="G40" s="656"/>
      <c r="H40" s="656"/>
      <c r="I40" s="656"/>
      <c r="J40" s="656"/>
      <c r="K40" s="656"/>
      <c r="L40" s="656"/>
      <c r="M40" s="656"/>
      <c r="N40" s="656"/>
      <c r="O40" s="656"/>
      <c r="P40" s="656"/>
      <c r="Q40" s="656"/>
      <c r="R40" s="656"/>
      <c r="S40" s="656"/>
      <c r="T40" s="656"/>
      <c r="U40" s="656"/>
      <c r="V40" s="656"/>
      <c r="W40" s="656"/>
      <c r="X40" s="656"/>
      <c r="Y40" s="656"/>
      <c r="Z40" s="656"/>
      <c r="AA40" s="656"/>
      <c r="AB40" s="656"/>
      <c r="AC40" s="656"/>
      <c r="AD40" s="656"/>
      <c r="AE40" s="656"/>
      <c r="AF40" s="656"/>
      <c r="AG40" s="657"/>
      <c r="AH40" s="678"/>
      <c r="AI40" s="679"/>
      <c r="AJ40" s="678"/>
      <c r="AK40" s="680"/>
      <c r="AL40" s="678"/>
      <c r="AM40" s="679"/>
      <c r="AN40" s="678"/>
      <c r="AO40" s="680"/>
      <c r="AP40" s="661"/>
    </row>
    <row r="41" spans="2:42" ht="15" customHeight="1">
      <c r="B41" s="1222">
        <v>8</v>
      </c>
      <c r="C41" s="637"/>
      <c r="D41" s="637"/>
      <c r="E41" s="681"/>
      <c r="F41" s="637"/>
      <c r="G41" s="637"/>
      <c r="H41" s="637"/>
      <c r="I41" s="637"/>
      <c r="J41" s="637"/>
      <c r="K41" s="637"/>
      <c r="L41" s="637"/>
      <c r="M41" s="637"/>
      <c r="N41" s="637"/>
      <c r="O41" s="706"/>
      <c r="P41" s="637"/>
      <c r="Q41" s="637"/>
      <c r="R41" s="637"/>
      <c r="S41" s="637"/>
      <c r="T41" s="637"/>
      <c r="U41" s="685"/>
      <c r="V41" s="707"/>
      <c r="W41" s="707"/>
      <c r="X41" s="707"/>
      <c r="Y41" s="689"/>
      <c r="Z41" s="689"/>
      <c r="AA41" s="637"/>
      <c r="AB41" s="637"/>
      <c r="AC41" s="637"/>
      <c r="AD41" s="637"/>
      <c r="AE41" s="637"/>
      <c r="AF41" s="637"/>
      <c r="AG41" s="650"/>
      <c r="AH41" s="651"/>
      <c r="AI41" s="676"/>
      <c r="AJ41" s="651"/>
      <c r="AK41" s="677"/>
      <c r="AL41" s="651"/>
      <c r="AM41" s="676"/>
      <c r="AN41" s="651"/>
      <c r="AO41" s="677"/>
      <c r="AP41" s="667"/>
    </row>
    <row r="42" spans="2:42" ht="6" customHeight="1">
      <c r="B42" s="1223"/>
      <c r="C42" s="645"/>
      <c r="D42" s="646"/>
      <c r="E42" s="646"/>
      <c r="F42" s="646"/>
      <c r="G42" s="646"/>
      <c r="H42" s="646"/>
      <c r="I42" s="646"/>
      <c r="J42" s="646"/>
      <c r="K42" s="647"/>
      <c r="L42" s="646"/>
      <c r="M42" s="646"/>
      <c r="N42" s="646"/>
      <c r="O42" s="646"/>
      <c r="P42" s="646"/>
      <c r="Q42" s="646"/>
      <c r="R42" s="646"/>
      <c r="S42" s="646"/>
      <c r="T42" s="646"/>
      <c r="U42" s="646"/>
      <c r="V42" s="646"/>
      <c r="W42" s="646"/>
      <c r="X42" s="646"/>
      <c r="Y42" s="646"/>
      <c r="Z42" s="646"/>
      <c r="AA42" s="646"/>
      <c r="AB42" s="646"/>
      <c r="AC42" s="646"/>
      <c r="AD42" s="646"/>
      <c r="AE42" s="646"/>
      <c r="AF42" s="646"/>
      <c r="AG42" s="648"/>
      <c r="AH42" s="651"/>
      <c r="AI42" s="676"/>
      <c r="AJ42" s="651"/>
      <c r="AK42" s="677"/>
      <c r="AL42" s="651"/>
      <c r="AM42" s="676"/>
      <c r="AN42" s="651"/>
      <c r="AO42" s="677"/>
      <c r="AP42" s="644"/>
    </row>
    <row r="43" spans="2:42" ht="15" customHeight="1">
      <c r="B43" s="288" t="s">
        <v>259</v>
      </c>
      <c r="C43" s="637"/>
      <c r="D43" s="637"/>
      <c r="E43" s="637"/>
      <c r="F43" s="637"/>
      <c r="G43" s="637"/>
      <c r="H43" s="637"/>
      <c r="I43" s="637"/>
      <c r="J43" s="637"/>
      <c r="K43" s="637"/>
      <c r="L43" s="637"/>
      <c r="M43" s="637"/>
      <c r="N43" s="637"/>
      <c r="O43" s="637"/>
      <c r="P43" s="637"/>
      <c r="Q43" s="637"/>
      <c r="R43" s="637"/>
      <c r="S43" s="637"/>
      <c r="T43" s="637"/>
      <c r="U43" s="708"/>
      <c r="V43" s="709"/>
      <c r="W43" s="709"/>
      <c r="X43" s="709"/>
      <c r="Y43" s="692"/>
      <c r="Z43" s="710"/>
      <c r="AA43" s="637"/>
      <c r="AB43" s="637"/>
      <c r="AC43" s="637"/>
      <c r="AD43" s="637"/>
      <c r="AE43" s="637"/>
      <c r="AF43" s="637"/>
      <c r="AG43" s="650"/>
      <c r="AH43" s="651"/>
      <c r="AI43" s="676"/>
      <c r="AJ43" s="651"/>
      <c r="AK43" s="677"/>
      <c r="AL43" s="651"/>
      <c r="AM43" s="676"/>
      <c r="AN43" s="651"/>
      <c r="AO43" s="677"/>
      <c r="AP43" s="644"/>
    </row>
    <row r="44" spans="2:42" ht="6" customHeight="1">
      <c r="B44" s="294"/>
      <c r="C44" s="655"/>
      <c r="D44" s="656"/>
      <c r="E44" s="656"/>
      <c r="F44" s="656"/>
      <c r="G44" s="656"/>
      <c r="H44" s="656"/>
      <c r="I44" s="656"/>
      <c r="J44" s="656"/>
      <c r="K44" s="656"/>
      <c r="L44" s="656"/>
      <c r="M44" s="656"/>
      <c r="N44" s="656"/>
      <c r="O44" s="656"/>
      <c r="P44" s="656"/>
      <c r="Q44" s="656"/>
      <c r="R44" s="656"/>
      <c r="S44" s="656"/>
      <c r="T44" s="656"/>
      <c r="U44" s="656"/>
      <c r="V44" s="656"/>
      <c r="W44" s="656"/>
      <c r="X44" s="656"/>
      <c r="Y44" s="656"/>
      <c r="Z44" s="656"/>
      <c r="AA44" s="656"/>
      <c r="AB44" s="656"/>
      <c r="AC44" s="656"/>
      <c r="AD44" s="656"/>
      <c r="AE44" s="656"/>
      <c r="AF44" s="656"/>
      <c r="AG44" s="657"/>
      <c r="AH44" s="678"/>
      <c r="AI44" s="679"/>
      <c r="AJ44" s="678"/>
      <c r="AK44" s="680"/>
      <c r="AL44" s="678"/>
      <c r="AM44" s="679"/>
      <c r="AN44" s="678"/>
      <c r="AO44" s="680"/>
      <c r="AP44" s="661"/>
    </row>
    <row r="45" spans="2:42" ht="15" customHeight="1">
      <c r="B45" s="1222">
        <v>9</v>
      </c>
      <c r="C45" s="637"/>
      <c r="D45" s="637"/>
      <c r="E45" s="637"/>
      <c r="F45" s="637"/>
      <c r="G45" s="687"/>
      <c r="H45" s="687"/>
      <c r="I45" s="687"/>
      <c r="J45" s="637"/>
      <c r="K45" s="637"/>
      <c r="L45" s="637"/>
      <c r="M45" s="637"/>
      <c r="N45" s="637"/>
      <c r="O45" s="637"/>
      <c r="P45" s="637"/>
      <c r="Q45" s="681"/>
      <c r="R45" s="637"/>
      <c r="S45" s="637"/>
      <c r="T45" s="637"/>
      <c r="U45" s="637"/>
      <c r="V45" s="637"/>
      <c r="W45" s="637"/>
      <c r="X45" s="637"/>
      <c r="Y45" s="637"/>
      <c r="Z45" s="637"/>
      <c r="AA45" s="637"/>
      <c r="AB45" s="637"/>
      <c r="AC45" s="637"/>
      <c r="AD45" s="637"/>
      <c r="AE45" s="637"/>
      <c r="AF45" s="637"/>
      <c r="AG45" s="665"/>
      <c r="AH45" s="651"/>
      <c r="AI45" s="676"/>
      <c r="AJ45" s="651"/>
      <c r="AK45" s="677"/>
      <c r="AL45" s="651"/>
      <c r="AM45" s="676"/>
      <c r="AN45" s="651"/>
      <c r="AO45" s="677"/>
      <c r="AP45" s="667"/>
    </row>
    <row r="46" spans="2:42" ht="6" customHeight="1">
      <c r="B46" s="1223"/>
      <c r="C46" s="645"/>
      <c r="D46" s="646"/>
      <c r="E46" s="646"/>
      <c r="F46" s="646"/>
      <c r="G46" s="646"/>
      <c r="H46" s="646"/>
      <c r="I46" s="646"/>
      <c r="J46" s="646"/>
      <c r="K46" s="647"/>
      <c r="L46" s="646"/>
      <c r="M46" s="646"/>
      <c r="N46" s="646"/>
      <c r="O46" s="646"/>
      <c r="P46" s="646"/>
      <c r="Q46" s="646"/>
      <c r="R46" s="646"/>
      <c r="S46" s="646"/>
      <c r="T46" s="646"/>
      <c r="U46" s="646"/>
      <c r="V46" s="646"/>
      <c r="W46" s="646"/>
      <c r="X46" s="646"/>
      <c r="Y46" s="646"/>
      <c r="Z46" s="646"/>
      <c r="AA46" s="646"/>
      <c r="AB46" s="646"/>
      <c r="AC46" s="646"/>
      <c r="AD46" s="646"/>
      <c r="AE46" s="646"/>
      <c r="AF46" s="646"/>
      <c r="AG46" s="669"/>
      <c r="AH46" s="651"/>
      <c r="AI46" s="676"/>
      <c r="AJ46" s="651"/>
      <c r="AK46" s="677"/>
      <c r="AL46" s="651"/>
      <c r="AM46" s="676"/>
      <c r="AN46" s="651"/>
      <c r="AO46" s="677"/>
      <c r="AP46" s="644"/>
    </row>
    <row r="47" spans="2:42" ht="15" customHeight="1">
      <c r="B47" s="288" t="s">
        <v>258</v>
      </c>
      <c r="C47" s="637"/>
      <c r="D47" s="637"/>
      <c r="E47" s="637"/>
      <c r="F47" s="637"/>
      <c r="G47" s="683"/>
      <c r="H47" s="683"/>
      <c r="I47" s="683"/>
      <c r="J47" s="637"/>
      <c r="K47" s="637"/>
      <c r="L47" s="637"/>
      <c r="M47" s="637"/>
      <c r="N47" s="637"/>
      <c r="O47" s="683"/>
      <c r="P47" s="705"/>
      <c r="Q47" s="683"/>
      <c r="R47" s="683"/>
      <c r="S47" s="683"/>
      <c r="T47" s="683"/>
      <c r="U47" s="683"/>
      <c r="V47" s="683"/>
      <c r="W47" s="637"/>
      <c r="X47" s="637"/>
      <c r="Y47" s="637"/>
      <c r="Z47" s="637"/>
      <c r="AA47" s="637"/>
      <c r="AB47" s="637"/>
      <c r="AC47" s="637"/>
      <c r="AD47" s="637"/>
      <c r="AE47" s="637"/>
      <c r="AF47" s="637"/>
      <c r="AG47" s="665"/>
      <c r="AH47" s="651"/>
      <c r="AI47" s="676"/>
      <c r="AJ47" s="651"/>
      <c r="AK47" s="677"/>
      <c r="AL47" s="651"/>
      <c r="AM47" s="676"/>
      <c r="AN47" s="651"/>
      <c r="AO47" s="677"/>
      <c r="AP47" s="644"/>
    </row>
    <row r="48" spans="2:42" ht="6" customHeight="1">
      <c r="B48" s="294"/>
      <c r="C48" s="655"/>
      <c r="D48" s="656"/>
      <c r="E48" s="656"/>
      <c r="F48" s="656"/>
      <c r="G48" s="656"/>
      <c r="H48" s="656"/>
      <c r="I48" s="656"/>
      <c r="J48" s="656"/>
      <c r="K48" s="656"/>
      <c r="L48" s="656"/>
      <c r="M48" s="656"/>
      <c r="N48" s="656"/>
      <c r="O48" s="656"/>
      <c r="P48" s="656"/>
      <c r="Q48" s="656"/>
      <c r="R48" s="656"/>
      <c r="S48" s="656"/>
      <c r="T48" s="656"/>
      <c r="U48" s="656"/>
      <c r="V48" s="656"/>
      <c r="W48" s="656"/>
      <c r="X48" s="656"/>
      <c r="Y48" s="656"/>
      <c r="Z48" s="656"/>
      <c r="AA48" s="656"/>
      <c r="AB48" s="656"/>
      <c r="AC48" s="656"/>
      <c r="AD48" s="656"/>
      <c r="AE48" s="656"/>
      <c r="AF48" s="656"/>
      <c r="AG48" s="672"/>
      <c r="AH48" s="678"/>
      <c r="AI48" s="679"/>
      <c r="AJ48" s="678"/>
      <c r="AK48" s="680"/>
      <c r="AL48" s="678"/>
      <c r="AM48" s="679"/>
      <c r="AN48" s="678"/>
      <c r="AO48" s="680"/>
      <c r="AP48" s="661"/>
    </row>
    <row r="49" spans="2:42" ht="15" customHeight="1">
      <c r="B49" s="1222">
        <v>10</v>
      </c>
      <c r="C49" s="637"/>
      <c r="D49" s="637"/>
      <c r="E49" s="637"/>
      <c r="F49" s="637"/>
      <c r="G49" s="637"/>
      <c r="H49" s="637"/>
      <c r="I49" s="637"/>
      <c r="J49" s="637"/>
      <c r="K49" s="637"/>
      <c r="L49" s="637"/>
      <c r="M49" s="637"/>
      <c r="N49" s="637"/>
      <c r="O49" s="637"/>
      <c r="P49" s="637"/>
      <c r="Q49" s="637"/>
      <c r="R49" s="637"/>
      <c r="S49" s="637"/>
      <c r="T49" s="637"/>
      <c r="U49" s="637"/>
      <c r="V49" s="637"/>
      <c r="W49" s="637"/>
      <c r="X49" s="637"/>
      <c r="Y49" s="637"/>
      <c r="Z49" s="637"/>
      <c r="AA49" s="711"/>
      <c r="AB49" s="683"/>
      <c r="AC49" s="683"/>
      <c r="AD49" s="637"/>
      <c r="AE49" s="637"/>
      <c r="AF49" s="637"/>
      <c r="AG49" s="650"/>
      <c r="AH49" s="651"/>
      <c r="AI49" s="676"/>
      <c r="AJ49" s="651"/>
      <c r="AK49" s="677"/>
      <c r="AL49" s="651"/>
      <c r="AM49" s="676"/>
      <c r="AN49" s="651"/>
      <c r="AO49" s="677"/>
      <c r="AP49" s="667"/>
    </row>
    <row r="50" spans="2:42" ht="6" customHeight="1">
      <c r="B50" s="1223"/>
      <c r="C50" s="645"/>
      <c r="D50" s="646"/>
      <c r="E50" s="646"/>
      <c r="F50" s="646"/>
      <c r="G50" s="646"/>
      <c r="H50" s="646"/>
      <c r="I50" s="646"/>
      <c r="J50" s="646"/>
      <c r="K50" s="647"/>
      <c r="L50" s="646"/>
      <c r="M50" s="646"/>
      <c r="N50" s="646"/>
      <c r="O50" s="646"/>
      <c r="P50" s="646"/>
      <c r="Q50" s="646"/>
      <c r="R50" s="646"/>
      <c r="S50" s="646"/>
      <c r="T50" s="646"/>
      <c r="U50" s="646"/>
      <c r="V50" s="646"/>
      <c r="W50" s="646"/>
      <c r="X50" s="646"/>
      <c r="Y50" s="646"/>
      <c r="Z50" s="646"/>
      <c r="AA50" s="646"/>
      <c r="AB50" s="646"/>
      <c r="AC50" s="646"/>
      <c r="AD50" s="646"/>
      <c r="AE50" s="646"/>
      <c r="AF50" s="646"/>
      <c r="AG50" s="648"/>
      <c r="AH50" s="651"/>
      <c r="AI50" s="676"/>
      <c r="AJ50" s="651"/>
      <c r="AK50" s="677"/>
      <c r="AL50" s="651"/>
      <c r="AM50" s="676"/>
      <c r="AN50" s="651"/>
      <c r="AO50" s="677"/>
      <c r="AP50" s="644"/>
    </row>
    <row r="51" spans="2:42" ht="15" customHeight="1">
      <c r="B51" s="295" t="s">
        <v>257</v>
      </c>
      <c r="C51" s="637"/>
      <c r="D51" s="637"/>
      <c r="E51" s="637"/>
      <c r="F51" s="637"/>
      <c r="G51" s="637"/>
      <c r="H51" s="637"/>
      <c r="I51" s="637"/>
      <c r="J51" s="637"/>
      <c r="K51" s="637"/>
      <c r="L51" s="637"/>
      <c r="M51" s="637"/>
      <c r="N51" s="637"/>
      <c r="O51" s="637"/>
      <c r="P51" s="637"/>
      <c r="Q51" s="637"/>
      <c r="R51" s="637"/>
      <c r="S51" s="637"/>
      <c r="T51" s="637"/>
      <c r="U51" s="637"/>
      <c r="V51" s="637"/>
      <c r="W51" s="637"/>
      <c r="X51" s="637"/>
      <c r="Y51" s="637"/>
      <c r="Z51" s="637"/>
      <c r="AA51" s="684"/>
      <c r="AB51" s="683"/>
      <c r="AC51" s="683"/>
      <c r="AD51" s="637"/>
      <c r="AE51" s="637"/>
      <c r="AF51" s="637"/>
      <c r="AG51" s="650"/>
      <c r="AH51" s="651"/>
      <c r="AI51" s="676"/>
      <c r="AJ51" s="651"/>
      <c r="AK51" s="677"/>
      <c r="AL51" s="651"/>
      <c r="AM51" s="676"/>
      <c r="AN51" s="651"/>
      <c r="AO51" s="677"/>
      <c r="AP51" s="644"/>
    </row>
    <row r="52" spans="2:42" ht="6" customHeight="1">
      <c r="B52" s="294"/>
      <c r="C52" s="655"/>
      <c r="D52" s="656"/>
      <c r="E52" s="656"/>
      <c r="F52" s="656"/>
      <c r="G52" s="656"/>
      <c r="H52" s="656"/>
      <c r="I52" s="656"/>
      <c r="J52" s="656"/>
      <c r="K52" s="656"/>
      <c r="L52" s="656"/>
      <c r="M52" s="656"/>
      <c r="N52" s="656"/>
      <c r="O52" s="656"/>
      <c r="P52" s="656"/>
      <c r="Q52" s="656"/>
      <c r="R52" s="656"/>
      <c r="S52" s="656"/>
      <c r="T52" s="656"/>
      <c r="U52" s="656"/>
      <c r="V52" s="656"/>
      <c r="W52" s="656"/>
      <c r="X52" s="656"/>
      <c r="Y52" s="656"/>
      <c r="Z52" s="656"/>
      <c r="AA52" s="656"/>
      <c r="AB52" s="656"/>
      <c r="AC52" s="656"/>
      <c r="AD52" s="656"/>
      <c r="AE52" s="656"/>
      <c r="AF52" s="656"/>
      <c r="AG52" s="657"/>
      <c r="AH52" s="678"/>
      <c r="AI52" s="679"/>
      <c r="AJ52" s="678"/>
      <c r="AK52" s="680"/>
      <c r="AL52" s="678"/>
      <c r="AM52" s="679"/>
      <c r="AN52" s="678"/>
      <c r="AO52" s="680"/>
      <c r="AP52" s="661"/>
    </row>
    <row r="53" spans="2:42" ht="15" customHeight="1">
      <c r="B53" s="1222">
        <v>11</v>
      </c>
      <c r="C53" s="637"/>
      <c r="D53" s="637"/>
      <c r="E53" s="637"/>
      <c r="F53" s="637"/>
      <c r="G53" s="637"/>
      <c r="H53" s="637"/>
      <c r="I53" s="711"/>
      <c r="J53" s="683"/>
      <c r="K53" s="683"/>
      <c r="L53" s="637"/>
      <c r="M53" s="637"/>
      <c r="N53" s="637"/>
      <c r="O53" s="637"/>
      <c r="P53" s="637"/>
      <c r="Q53" s="637"/>
      <c r="R53" s="681"/>
      <c r="S53" s="637"/>
      <c r="T53" s="637"/>
      <c r="U53" s="637"/>
      <c r="V53" s="637"/>
      <c r="W53" s="637"/>
      <c r="X53" s="637"/>
      <c r="Y53" s="637"/>
      <c r="Z53" s="637"/>
      <c r="AA53" s="684"/>
      <c r="AB53" s="684"/>
      <c r="AC53" s="637"/>
      <c r="AD53" s="637"/>
      <c r="AE53" s="637"/>
      <c r="AF53" s="637"/>
      <c r="AG53" s="665"/>
      <c r="AH53" s="651"/>
      <c r="AI53" s="676"/>
      <c r="AJ53" s="651"/>
      <c r="AK53" s="677"/>
      <c r="AL53" s="651"/>
      <c r="AM53" s="676"/>
      <c r="AN53" s="651"/>
      <c r="AO53" s="677"/>
      <c r="AP53" s="667"/>
    </row>
    <row r="54" spans="2:42" ht="6" customHeight="1">
      <c r="B54" s="1223"/>
      <c r="C54" s="645"/>
      <c r="D54" s="646"/>
      <c r="E54" s="646"/>
      <c r="F54" s="646"/>
      <c r="G54" s="646"/>
      <c r="H54" s="646"/>
      <c r="I54" s="646"/>
      <c r="J54" s="646"/>
      <c r="K54" s="647"/>
      <c r="L54" s="646"/>
      <c r="M54" s="646"/>
      <c r="N54" s="646"/>
      <c r="O54" s="646"/>
      <c r="P54" s="646"/>
      <c r="Q54" s="646"/>
      <c r="R54" s="646"/>
      <c r="S54" s="646"/>
      <c r="T54" s="646"/>
      <c r="U54" s="646"/>
      <c r="V54" s="646"/>
      <c r="W54" s="646"/>
      <c r="X54" s="646"/>
      <c r="Y54" s="646"/>
      <c r="Z54" s="646"/>
      <c r="AA54" s="646"/>
      <c r="AB54" s="646"/>
      <c r="AC54" s="646"/>
      <c r="AD54" s="646"/>
      <c r="AE54" s="646"/>
      <c r="AF54" s="646"/>
      <c r="AG54" s="669"/>
      <c r="AH54" s="651"/>
      <c r="AI54" s="676"/>
      <c r="AJ54" s="651"/>
      <c r="AK54" s="677"/>
      <c r="AL54" s="651"/>
      <c r="AM54" s="676"/>
      <c r="AN54" s="651"/>
      <c r="AO54" s="677"/>
      <c r="AP54" s="644"/>
    </row>
    <row r="55" spans="2:42" ht="15" customHeight="1">
      <c r="B55" s="288" t="s">
        <v>256</v>
      </c>
      <c r="C55" s="637"/>
      <c r="D55" s="637"/>
      <c r="E55" s="637"/>
      <c r="F55" s="637"/>
      <c r="G55" s="637"/>
      <c r="H55" s="637"/>
      <c r="I55" s="684"/>
      <c r="J55" s="683"/>
      <c r="K55" s="683"/>
      <c r="L55" s="637"/>
      <c r="M55" s="637"/>
      <c r="N55" s="637"/>
      <c r="O55" s="637"/>
      <c r="P55" s="637"/>
      <c r="Q55" s="637"/>
      <c r="R55" s="637"/>
      <c r="S55" s="637"/>
      <c r="T55" s="637"/>
      <c r="U55" s="637"/>
      <c r="V55" s="637"/>
      <c r="W55" s="637"/>
      <c r="X55" s="637"/>
      <c r="Y55" s="637"/>
      <c r="Z55" s="637"/>
      <c r="AA55" s="691"/>
      <c r="AB55" s="692"/>
      <c r="AC55" s="637"/>
      <c r="AD55" s="637"/>
      <c r="AE55" s="637"/>
      <c r="AF55" s="637"/>
      <c r="AG55" s="665"/>
      <c r="AH55" s="651"/>
      <c r="AI55" s="676"/>
      <c r="AJ55" s="651"/>
      <c r="AK55" s="677"/>
      <c r="AL55" s="651"/>
      <c r="AM55" s="676"/>
      <c r="AN55" s="651"/>
      <c r="AO55" s="677"/>
      <c r="AP55" s="644"/>
    </row>
    <row r="56" spans="2:42" ht="6" customHeight="1">
      <c r="B56" s="294"/>
      <c r="C56" s="655"/>
      <c r="D56" s="656"/>
      <c r="E56" s="656"/>
      <c r="F56" s="656"/>
      <c r="G56" s="656"/>
      <c r="H56" s="656"/>
      <c r="I56" s="656"/>
      <c r="J56" s="656"/>
      <c r="K56" s="656"/>
      <c r="L56" s="656"/>
      <c r="M56" s="656"/>
      <c r="N56" s="656"/>
      <c r="O56" s="656"/>
      <c r="P56" s="656"/>
      <c r="Q56" s="656"/>
      <c r="R56" s="656"/>
      <c r="S56" s="656"/>
      <c r="T56" s="656"/>
      <c r="U56" s="656"/>
      <c r="V56" s="656"/>
      <c r="W56" s="656"/>
      <c r="X56" s="656"/>
      <c r="Y56" s="656"/>
      <c r="Z56" s="656"/>
      <c r="AA56" s="656"/>
      <c r="AB56" s="656"/>
      <c r="AC56" s="656"/>
      <c r="AD56" s="656"/>
      <c r="AE56" s="656"/>
      <c r="AF56" s="656"/>
      <c r="AG56" s="672"/>
      <c r="AH56" s="678"/>
      <c r="AI56" s="679"/>
      <c r="AJ56" s="678"/>
      <c r="AK56" s="680"/>
      <c r="AL56" s="678"/>
      <c r="AM56" s="679"/>
      <c r="AN56" s="678"/>
      <c r="AO56" s="680"/>
      <c r="AP56" s="661"/>
    </row>
    <row r="57" spans="2:42" ht="15" customHeight="1">
      <c r="B57" s="1222">
        <v>12</v>
      </c>
      <c r="C57" s="637"/>
      <c r="D57" s="637"/>
      <c r="E57" s="637"/>
      <c r="F57" s="637"/>
      <c r="G57" s="637"/>
      <c r="H57" s="637"/>
      <c r="I57" s="637"/>
      <c r="J57" s="681"/>
      <c r="K57" s="637"/>
      <c r="L57" s="637"/>
      <c r="M57" s="637"/>
      <c r="N57" s="637"/>
      <c r="O57" s="637"/>
      <c r="P57" s="637"/>
      <c r="Q57" s="637"/>
      <c r="R57" s="637"/>
      <c r="S57" s="637"/>
      <c r="T57" s="637"/>
      <c r="U57" s="637"/>
      <c r="V57" s="637"/>
      <c r="W57" s="637"/>
      <c r="X57" s="637"/>
      <c r="Y57" s="637"/>
      <c r="Z57" s="637"/>
      <c r="AA57" s="637"/>
      <c r="AB57" s="637"/>
      <c r="AC57" s="637"/>
      <c r="AD57" s="637"/>
      <c r="AE57" s="637"/>
      <c r="AF57" s="637"/>
      <c r="AG57" s="650"/>
      <c r="AH57" s="651"/>
      <c r="AI57" s="676"/>
      <c r="AJ57" s="651"/>
      <c r="AK57" s="677"/>
      <c r="AL57" s="651"/>
      <c r="AM57" s="676"/>
      <c r="AN57" s="651"/>
      <c r="AO57" s="677"/>
      <c r="AP57" s="667"/>
    </row>
    <row r="58" spans="2:42" ht="6" customHeight="1">
      <c r="B58" s="1223"/>
      <c r="C58" s="645"/>
      <c r="D58" s="646"/>
      <c r="E58" s="646"/>
      <c r="F58" s="646"/>
      <c r="G58" s="646"/>
      <c r="H58" s="646"/>
      <c r="I58" s="646"/>
      <c r="J58" s="646"/>
      <c r="K58" s="647"/>
      <c r="L58" s="646"/>
      <c r="M58" s="646"/>
      <c r="N58" s="646"/>
      <c r="O58" s="646"/>
      <c r="P58" s="646"/>
      <c r="Q58" s="646"/>
      <c r="R58" s="646"/>
      <c r="S58" s="646"/>
      <c r="T58" s="646"/>
      <c r="U58" s="646"/>
      <c r="V58" s="646"/>
      <c r="W58" s="646"/>
      <c r="X58" s="646"/>
      <c r="Y58" s="646"/>
      <c r="Z58" s="646"/>
      <c r="AA58" s="646"/>
      <c r="AB58" s="646"/>
      <c r="AC58" s="646"/>
      <c r="AD58" s="646"/>
      <c r="AE58" s="646"/>
      <c r="AF58" s="646"/>
      <c r="AG58" s="648"/>
      <c r="AH58" s="651"/>
      <c r="AI58" s="676"/>
      <c r="AJ58" s="651"/>
      <c r="AK58" s="677"/>
      <c r="AL58" s="651"/>
      <c r="AM58" s="676"/>
      <c r="AN58" s="651"/>
      <c r="AO58" s="677"/>
      <c r="AP58" s="644"/>
    </row>
    <row r="59" spans="2:42" ht="15" customHeight="1">
      <c r="B59" s="288" t="s">
        <v>255</v>
      </c>
      <c r="C59" s="637"/>
      <c r="D59" s="637"/>
      <c r="E59" s="637"/>
      <c r="F59" s="637"/>
      <c r="G59" s="637"/>
      <c r="H59" s="637"/>
      <c r="I59" s="637"/>
      <c r="J59" s="637"/>
      <c r="K59" s="637"/>
      <c r="L59" s="637"/>
      <c r="M59" s="637"/>
      <c r="N59" s="637"/>
      <c r="O59" s="637"/>
      <c r="P59" s="637"/>
      <c r="Q59" s="637"/>
      <c r="R59" s="637"/>
      <c r="S59" s="637"/>
      <c r="T59" s="637"/>
      <c r="U59" s="637"/>
      <c r="V59" s="637"/>
      <c r="W59" s="637"/>
      <c r="X59" s="637"/>
      <c r="Y59" s="637"/>
      <c r="Z59" s="637"/>
      <c r="AA59" s="637"/>
      <c r="AB59" s="637"/>
      <c r="AC59" s="637"/>
      <c r="AD59" s="637"/>
      <c r="AE59" s="637"/>
      <c r="AF59" s="637"/>
      <c r="AG59" s="650"/>
      <c r="AH59" s="651"/>
      <c r="AI59" s="676"/>
      <c r="AJ59" s="651"/>
      <c r="AK59" s="677"/>
      <c r="AL59" s="651"/>
      <c r="AM59" s="676"/>
      <c r="AN59" s="651"/>
      <c r="AO59" s="677"/>
      <c r="AP59" s="644"/>
    </row>
    <row r="60" spans="2:42" ht="6" customHeight="1" thickBot="1">
      <c r="B60" s="285"/>
      <c r="C60" s="712"/>
      <c r="D60" s="713"/>
      <c r="E60" s="713"/>
      <c r="F60" s="713"/>
      <c r="G60" s="713"/>
      <c r="H60" s="713"/>
      <c r="I60" s="713"/>
      <c r="J60" s="713"/>
      <c r="K60" s="713"/>
      <c r="L60" s="713"/>
      <c r="M60" s="713"/>
      <c r="N60" s="713"/>
      <c r="O60" s="713"/>
      <c r="P60" s="713"/>
      <c r="Q60" s="713"/>
      <c r="R60" s="713"/>
      <c r="S60" s="713"/>
      <c r="T60" s="713"/>
      <c r="U60" s="713"/>
      <c r="V60" s="713"/>
      <c r="W60" s="713"/>
      <c r="X60" s="713"/>
      <c r="Y60" s="713"/>
      <c r="Z60" s="713"/>
      <c r="AA60" s="713"/>
      <c r="AB60" s="713"/>
      <c r="AC60" s="713"/>
      <c r="AD60" s="713"/>
      <c r="AE60" s="714"/>
      <c r="AF60" s="713"/>
      <c r="AG60" s="715"/>
      <c r="AH60" s="716"/>
      <c r="AI60" s="717"/>
      <c r="AJ60" s="716"/>
      <c r="AK60" s="718"/>
      <c r="AL60" s="716"/>
      <c r="AM60" s="717"/>
      <c r="AN60" s="716"/>
      <c r="AO60" s="718"/>
      <c r="AP60" s="719"/>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20" t="s">
        <v>254</v>
      </c>
      <c r="AB61" s="1220"/>
      <c r="AC61" s="1220"/>
      <c r="AD61" s="1220"/>
      <c r="AE61" s="1212">
        <f>AH61+AI61+AJ61+AK61+AL61+AM61+AN61+AO61+AP61</f>
        <v>0</v>
      </c>
      <c r="AF61" s="1213"/>
      <c r="AG61" s="1214"/>
      <c r="AH61" s="1218">
        <f t="shared" ref="AH61:AP61" si="0">SUM(AH15,AH19,AH23,AH27,AH31,AH35,AH39,AH43,AH47,AH51,AH55,AH59)</f>
        <v>0</v>
      </c>
      <c r="AI61" s="1205">
        <f t="shared" si="0"/>
        <v>0</v>
      </c>
      <c r="AJ61" s="1207">
        <f t="shared" si="0"/>
        <v>0</v>
      </c>
      <c r="AK61" s="1205">
        <f t="shared" si="0"/>
        <v>0</v>
      </c>
      <c r="AL61" s="1207">
        <f t="shared" si="0"/>
        <v>0</v>
      </c>
      <c r="AM61" s="1205">
        <f t="shared" si="0"/>
        <v>0</v>
      </c>
      <c r="AN61" s="1207">
        <f t="shared" si="0"/>
        <v>0</v>
      </c>
      <c r="AO61" s="1205">
        <f t="shared" si="0"/>
        <v>0</v>
      </c>
      <c r="AP61" s="1209">
        <f t="shared" si="0"/>
        <v>0</v>
      </c>
    </row>
    <row r="62" spans="2:42" ht="18" customHeight="1" thickBot="1">
      <c r="C62" s="281"/>
      <c r="D62" s="280" t="s">
        <v>253</v>
      </c>
      <c r="K62" s="275"/>
      <c r="L62" s="161" t="s">
        <v>252</v>
      </c>
      <c r="P62" s="279"/>
      <c r="Q62" s="161" t="s">
        <v>251</v>
      </c>
      <c r="V62" s="278"/>
      <c r="W62" s="161" t="s">
        <v>250</v>
      </c>
      <c r="AA62" s="1221"/>
      <c r="AB62" s="1221"/>
      <c r="AC62" s="1221"/>
      <c r="AD62" s="1221"/>
      <c r="AE62" s="1215"/>
      <c r="AF62" s="1216"/>
      <c r="AG62" s="1217"/>
      <c r="AH62" s="1219"/>
      <c r="AI62" s="1206"/>
      <c r="AJ62" s="1208"/>
      <c r="AK62" s="1206"/>
      <c r="AL62" s="1208"/>
      <c r="AM62" s="1206"/>
      <c r="AN62" s="1208"/>
      <c r="AO62" s="1206"/>
      <c r="AP62" s="1210"/>
    </row>
    <row r="63" spans="2:42" ht="4.5" customHeight="1">
      <c r="AE63" s="166"/>
      <c r="AF63" s="166"/>
      <c r="AG63" s="277"/>
      <c r="AH63" s="276"/>
      <c r="AI63" s="276"/>
      <c r="AJ63" s="276"/>
      <c r="AK63" s="276"/>
      <c r="AL63" s="276"/>
      <c r="AM63" s="276"/>
      <c r="AN63" s="276"/>
      <c r="AO63" s="276"/>
      <c r="AP63" s="276"/>
    </row>
    <row r="64" spans="2:42" ht="13.8">
      <c r="C64" s="271"/>
      <c r="D64" s="161" t="s">
        <v>249</v>
      </c>
      <c r="I64" s="176"/>
      <c r="K64" s="275"/>
      <c r="L64" s="161" t="s">
        <v>248</v>
      </c>
      <c r="R64" s="176"/>
      <c r="V64" s="274"/>
      <c r="W64" s="161" t="s">
        <v>247</v>
      </c>
      <c r="Y64" s="176"/>
      <c r="AF64" s="273" t="s">
        <v>246</v>
      </c>
      <c r="AG64" s="272" t="s">
        <v>245</v>
      </c>
      <c r="AJ64" s="273" t="s">
        <v>244</v>
      </c>
      <c r="AK64" s="272" t="s">
        <v>243</v>
      </c>
      <c r="AN64" s="273" t="s">
        <v>242</v>
      </c>
      <c r="AO64" s="272" t="s">
        <v>241</v>
      </c>
    </row>
    <row r="65" spans="2:42" ht="6" customHeight="1">
      <c r="K65" s="271"/>
    </row>
    <row r="66" spans="2:42" ht="12.75" customHeight="1">
      <c r="C66" s="270" t="s">
        <v>199</v>
      </c>
      <c r="D66" s="161" t="s">
        <v>240</v>
      </c>
    </row>
    <row r="67" spans="2:42" ht="13.8">
      <c r="B67" s="220"/>
      <c r="C67" s="220"/>
      <c r="D67" s="220"/>
      <c r="E67" s="220"/>
      <c r="F67" s="220"/>
      <c r="G67" s="220"/>
      <c r="H67" s="220"/>
      <c r="I67" s="220"/>
      <c r="J67" s="220"/>
      <c r="K67" s="220"/>
      <c r="L67" s="633"/>
      <c r="M67" s="633"/>
      <c r="N67" s="633"/>
      <c r="O67" s="220"/>
      <c r="P67" s="220"/>
      <c r="Q67" s="220"/>
      <c r="R67" s="220"/>
      <c r="S67" s="220"/>
      <c r="T67" s="220"/>
      <c r="U67" s="220"/>
      <c r="V67" s="220"/>
      <c r="W67" s="220"/>
      <c r="X67" s="220"/>
      <c r="Y67" s="633"/>
      <c r="Z67" s="633"/>
      <c r="AA67" s="633"/>
      <c r="AB67" s="220"/>
      <c r="AC67" s="220"/>
      <c r="AD67" s="220"/>
      <c r="AE67" s="220"/>
      <c r="AF67" s="220"/>
      <c r="AG67" s="220"/>
      <c r="AH67" s="220"/>
      <c r="AI67" s="220"/>
      <c r="AJ67" s="220"/>
      <c r="AK67" s="633"/>
      <c r="AL67" s="633"/>
      <c r="AM67" s="633"/>
      <c r="AN67" s="633"/>
      <c r="AO67" s="633"/>
      <c r="AP67" s="633"/>
    </row>
    <row r="68" spans="2:42" ht="13.8">
      <c r="B68" s="220"/>
      <c r="C68" s="220"/>
      <c r="D68" s="220"/>
      <c r="E68" s="220"/>
      <c r="F68" s="220"/>
      <c r="G68" s="220"/>
      <c r="H68" s="220"/>
      <c r="I68" s="220"/>
      <c r="J68" s="220"/>
      <c r="K68" s="220"/>
      <c r="L68" s="633"/>
      <c r="M68" s="633"/>
      <c r="N68" s="633"/>
      <c r="O68" s="220"/>
      <c r="P68" s="220"/>
      <c r="Q68" s="220"/>
      <c r="R68" s="220"/>
      <c r="S68" s="220"/>
      <c r="T68" s="220"/>
      <c r="U68" s="220"/>
      <c r="V68" s="220"/>
      <c r="W68" s="220"/>
      <c r="X68" s="220"/>
      <c r="Y68" s="633"/>
      <c r="Z68" s="633"/>
      <c r="AA68" s="633"/>
      <c r="AB68" s="220"/>
      <c r="AC68" s="220"/>
      <c r="AD68" s="220"/>
      <c r="AE68" s="220"/>
      <c r="AF68" s="220"/>
      <c r="AG68" s="220"/>
      <c r="AH68" s="220"/>
      <c r="AI68" s="220"/>
      <c r="AJ68" s="220"/>
      <c r="AK68" s="633"/>
      <c r="AL68" s="633"/>
      <c r="AM68" s="633"/>
      <c r="AN68" s="633"/>
      <c r="AO68" s="633"/>
      <c r="AP68" s="633"/>
    </row>
    <row r="69" spans="2:42" ht="13.8">
      <c r="B69" s="216"/>
      <c r="C69" s="216"/>
      <c r="D69" s="216"/>
      <c r="E69" s="216"/>
      <c r="F69" s="216"/>
      <c r="G69" s="216"/>
      <c r="H69" s="216"/>
      <c r="I69" s="216"/>
      <c r="J69" s="216"/>
      <c r="K69" s="216"/>
      <c r="L69" s="633"/>
      <c r="M69" s="633"/>
      <c r="N69" s="633"/>
      <c r="O69" s="216"/>
      <c r="P69" s="216"/>
      <c r="Q69" s="216"/>
      <c r="R69" s="216"/>
      <c r="S69" s="216"/>
      <c r="T69" s="216"/>
      <c r="U69" s="216"/>
      <c r="V69" s="216"/>
      <c r="W69" s="216"/>
      <c r="X69" s="216"/>
      <c r="Y69" s="633"/>
      <c r="Z69" s="633"/>
      <c r="AA69" s="633"/>
      <c r="AB69" s="216"/>
      <c r="AC69" s="216"/>
      <c r="AD69" s="216"/>
      <c r="AE69" s="216"/>
      <c r="AF69" s="216"/>
      <c r="AG69" s="216"/>
      <c r="AH69" s="216"/>
      <c r="AI69" s="216"/>
      <c r="AJ69" s="216"/>
      <c r="AK69" s="633"/>
      <c r="AL69" s="633"/>
      <c r="AM69" s="633"/>
      <c r="AN69" s="633"/>
      <c r="AO69" s="633"/>
      <c r="AP69" s="633"/>
    </row>
    <row r="70" spans="2:42">
      <c r="B70" s="633"/>
      <c r="C70" s="214" t="s">
        <v>219</v>
      </c>
      <c r="D70" s="215"/>
      <c r="E70" s="215"/>
      <c r="F70" s="215"/>
      <c r="G70" s="214"/>
      <c r="H70" s="828"/>
      <c r="I70" s="633"/>
      <c r="J70" s="633"/>
      <c r="K70" s="633"/>
      <c r="L70" s="633"/>
      <c r="M70" s="633"/>
      <c r="N70" s="633"/>
      <c r="O70" s="633"/>
      <c r="P70" s="633"/>
      <c r="Q70" s="633"/>
      <c r="R70" s="633"/>
      <c r="S70" s="214" t="s">
        <v>114</v>
      </c>
      <c r="T70" s="214"/>
      <c r="U70" s="633"/>
      <c r="V70" s="633"/>
      <c r="W70" s="633"/>
      <c r="X70" s="633"/>
      <c r="Y70" s="633"/>
      <c r="Z70" s="633"/>
      <c r="AA70" s="633"/>
      <c r="AB70" s="633"/>
      <c r="AC70" s="633"/>
      <c r="AD70" s="633"/>
      <c r="AE70" s="633"/>
      <c r="AF70" s="214" t="s">
        <v>114</v>
      </c>
      <c r="AG70" s="214"/>
      <c r="AH70" s="633"/>
      <c r="AI70" s="633"/>
      <c r="AJ70" s="633"/>
      <c r="AK70" s="633"/>
      <c r="AL70" s="633"/>
      <c r="AM70" s="633"/>
      <c r="AN70" s="633"/>
      <c r="AO70" s="633"/>
      <c r="AP70" s="633"/>
    </row>
    <row r="71" spans="2:42">
      <c r="B71" s="633"/>
      <c r="C71" s="213" t="s">
        <v>113</v>
      </c>
      <c r="D71" s="213"/>
      <c r="E71" s="213"/>
      <c r="F71" s="213"/>
      <c r="G71" s="213"/>
      <c r="H71" s="213"/>
      <c r="I71" s="633"/>
      <c r="J71" s="633"/>
      <c r="K71" s="633"/>
      <c r="L71" s="633"/>
      <c r="M71" s="633"/>
      <c r="N71" s="633"/>
      <c r="O71" s="633"/>
      <c r="P71" s="633"/>
      <c r="Q71" s="633"/>
      <c r="R71" s="633"/>
      <c r="S71" s="213" t="s">
        <v>113</v>
      </c>
      <c r="T71" s="213"/>
      <c r="U71" s="633"/>
      <c r="V71" s="633"/>
      <c r="W71" s="633"/>
      <c r="X71" s="633"/>
      <c r="Y71" s="633"/>
      <c r="Z71" s="633"/>
      <c r="AA71" s="633"/>
      <c r="AB71" s="633"/>
      <c r="AC71" s="633"/>
      <c r="AD71" s="633"/>
      <c r="AE71" s="633"/>
      <c r="AF71" s="213" t="s">
        <v>113</v>
      </c>
      <c r="AG71" s="213"/>
      <c r="AH71" s="633"/>
      <c r="AI71" s="633"/>
      <c r="AJ71" s="633"/>
      <c r="AK71" s="633"/>
      <c r="AL71" s="633"/>
      <c r="AM71" s="633"/>
      <c r="AN71" s="633"/>
      <c r="AO71" s="633"/>
      <c r="AP71" s="633"/>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M15" sqref="M15"/>
    </sheetView>
  </sheetViews>
  <sheetFormatPr defaultColWidth="9.109375" defaultRowHeight="13.2"/>
  <cols>
    <col min="1" max="1" width="4.109375" style="329" customWidth="1"/>
    <col min="2" max="2" width="9.109375" style="329"/>
    <col min="3" max="3" width="12.6640625" style="329" customWidth="1"/>
    <col min="4" max="4" width="36.33203125" style="329" customWidth="1"/>
    <col min="5" max="6" width="4.6640625" style="329" customWidth="1"/>
    <col min="7" max="7" width="11" style="329" customWidth="1"/>
    <col min="8" max="8" width="13" style="329" customWidth="1"/>
    <col min="9" max="9" width="8.109375" style="329" customWidth="1"/>
    <col min="10" max="10" width="30.5546875" style="329" customWidth="1"/>
    <col min="11" max="11" width="21.6640625" style="329" customWidth="1"/>
    <col min="12" max="12" width="27.33203125" style="329" customWidth="1"/>
    <col min="13" max="16384" width="9.109375" style="329"/>
  </cols>
  <sheetData>
    <row r="1" spans="1:10" ht="16.5" customHeight="1">
      <c r="A1" s="333"/>
      <c r="B1" s="333"/>
      <c r="C1" s="333"/>
      <c r="D1" s="333"/>
      <c r="E1" s="333"/>
      <c r="F1" s="333"/>
      <c r="G1" s="339"/>
      <c r="H1" s="339"/>
      <c r="I1" s="340" t="s">
        <v>485</v>
      </c>
      <c r="J1" s="845"/>
    </row>
    <row r="2" spans="1:10" ht="16.5" customHeight="1">
      <c r="A2" s="333"/>
      <c r="B2" s="333"/>
      <c r="C2" s="333"/>
      <c r="D2" s="333"/>
      <c r="E2" s="333"/>
      <c r="F2" s="333"/>
      <c r="G2" s="339"/>
      <c r="H2" s="339"/>
      <c r="I2" s="339"/>
      <c r="J2" s="340"/>
    </row>
    <row r="3" spans="1:10" ht="19.5" customHeight="1">
      <c r="A3" s="1234" t="s">
        <v>468</v>
      </c>
      <c r="B3" s="1234"/>
      <c r="C3" s="1234"/>
      <c r="D3" s="1234"/>
      <c r="E3" s="1234"/>
      <c r="F3" s="1234"/>
      <c r="G3" s="1234"/>
      <c r="H3" s="1234"/>
      <c r="I3" s="1234"/>
      <c r="J3" s="1234"/>
    </row>
    <row r="4" spans="1:10" ht="30" customHeight="1">
      <c r="A4" s="1232" t="s">
        <v>381</v>
      </c>
      <c r="B4" s="1233"/>
      <c r="C4" s="1233"/>
      <c r="D4" s="1233"/>
      <c r="E4" s="1233"/>
      <c r="F4" s="1233"/>
      <c r="G4" s="1233"/>
      <c r="H4" s="1233"/>
      <c r="I4" s="1233"/>
      <c r="J4" s="1233"/>
    </row>
    <row r="5" spans="1:10" ht="18.75" customHeight="1">
      <c r="A5" s="720"/>
      <c r="B5" s="721" t="s">
        <v>285</v>
      </c>
      <c r="C5" s="720"/>
      <c r="D5" s="720"/>
      <c r="E5" s="720"/>
      <c r="F5" s="720"/>
      <c r="G5" s="722"/>
      <c r="H5" s="723" t="s">
        <v>284</v>
      </c>
      <c r="I5" s="722"/>
      <c r="J5" s="720"/>
    </row>
    <row r="6" spans="1:10" ht="18" customHeight="1">
      <c r="A6" s="724"/>
      <c r="B6" s="725" t="s">
        <v>283</v>
      </c>
      <c r="C6" s="724"/>
      <c r="D6" s="724"/>
      <c r="E6" s="724"/>
      <c r="F6" s="720"/>
      <c r="G6" s="726"/>
      <c r="H6" s="727" t="s">
        <v>282</v>
      </c>
      <c r="I6" s="726"/>
      <c r="J6" s="724"/>
    </row>
    <row r="7" spans="1:10" s="338" customFormat="1" ht="28.5" customHeight="1" thickBot="1">
      <c r="A7" s="728"/>
      <c r="B7" s="729" t="s">
        <v>281</v>
      </c>
      <c r="C7" s="730"/>
      <c r="D7" s="730"/>
      <c r="E7" s="730"/>
      <c r="F7" s="730"/>
      <c r="G7" s="729" t="s">
        <v>453</v>
      </c>
      <c r="H7" s="729"/>
      <c r="I7" s="729"/>
      <c r="J7" s="728"/>
    </row>
    <row r="8" spans="1:10" ht="23.25" customHeight="1" thickBot="1">
      <c r="A8" s="337" t="s">
        <v>161</v>
      </c>
      <c r="B8" s="336" t="s">
        <v>280</v>
      </c>
      <c r="C8" s="336" t="s">
        <v>279</v>
      </c>
      <c r="D8" s="1238" t="s">
        <v>440</v>
      </c>
      <c r="E8" s="1238"/>
      <c r="F8" s="1238"/>
      <c r="G8" s="1238"/>
      <c r="H8" s="1239" t="s">
        <v>278</v>
      </c>
      <c r="I8" s="1239"/>
      <c r="J8" s="335" t="s">
        <v>277</v>
      </c>
    </row>
    <row r="9" spans="1:10" ht="23.25" customHeight="1">
      <c r="A9" s="731"/>
      <c r="B9" s="732"/>
      <c r="C9" s="732"/>
      <c r="D9" s="1241"/>
      <c r="E9" s="1241"/>
      <c r="F9" s="1241"/>
      <c r="G9" s="1241"/>
      <c r="H9" s="1236"/>
      <c r="I9" s="1236"/>
      <c r="J9" s="733"/>
    </row>
    <row r="10" spans="1:10" ht="23.25" customHeight="1">
      <c r="A10" s="734"/>
      <c r="B10" s="735"/>
      <c r="C10" s="735"/>
      <c r="D10" s="1235"/>
      <c r="E10" s="1235"/>
      <c r="F10" s="1235"/>
      <c r="G10" s="1235"/>
      <c r="H10" s="1237"/>
      <c r="I10" s="1237"/>
      <c r="J10" s="736"/>
    </row>
    <row r="11" spans="1:10" ht="23.25" customHeight="1">
      <c r="A11" s="734"/>
      <c r="B11" s="735"/>
      <c r="C11" s="735"/>
      <c r="D11" s="1235"/>
      <c r="E11" s="1235"/>
      <c r="F11" s="1235"/>
      <c r="G11" s="1235"/>
      <c r="H11" s="1237"/>
      <c r="I11" s="1237"/>
      <c r="J11" s="736"/>
    </row>
    <row r="12" spans="1:10" ht="23.25" customHeight="1">
      <c r="A12" s="734"/>
      <c r="B12" s="735"/>
      <c r="C12" s="735"/>
      <c r="D12" s="1235"/>
      <c r="E12" s="1235"/>
      <c r="F12" s="1235"/>
      <c r="G12" s="1235"/>
      <c r="H12" s="1237"/>
      <c r="I12" s="1237"/>
      <c r="J12" s="736"/>
    </row>
    <row r="13" spans="1:10" ht="23.25" customHeight="1">
      <c r="A13" s="734"/>
      <c r="B13" s="735"/>
      <c r="C13" s="735"/>
      <c r="D13" s="1235"/>
      <c r="E13" s="1235"/>
      <c r="F13" s="1235"/>
      <c r="G13" s="1235"/>
      <c r="H13" s="1237"/>
      <c r="I13" s="1237"/>
      <c r="J13" s="736"/>
    </row>
    <row r="14" spans="1:10" ht="23.25" customHeight="1">
      <c r="A14" s="734"/>
      <c r="B14" s="735"/>
      <c r="C14" s="735"/>
      <c r="D14" s="1235"/>
      <c r="E14" s="1235"/>
      <c r="F14" s="1235"/>
      <c r="G14" s="1235"/>
      <c r="H14" s="1237"/>
      <c r="I14" s="1237"/>
      <c r="J14" s="736"/>
    </row>
    <row r="15" spans="1:10" ht="24.75" customHeight="1">
      <c r="A15" s="737"/>
      <c r="B15" s="738"/>
      <c r="C15" s="738"/>
      <c r="D15" s="1240"/>
      <c r="E15" s="1240"/>
      <c r="F15" s="1240"/>
      <c r="G15" s="1240"/>
      <c r="H15" s="1240"/>
      <c r="I15" s="1240"/>
      <c r="J15" s="739"/>
    </row>
    <row r="16" spans="1:10" ht="24.75" customHeight="1">
      <c r="A16" s="737"/>
      <c r="B16" s="738"/>
      <c r="C16" s="738"/>
      <c r="D16" s="1240"/>
      <c r="E16" s="1240"/>
      <c r="F16" s="1240"/>
      <c r="G16" s="1240"/>
      <c r="H16" s="1240"/>
      <c r="I16" s="1240"/>
      <c r="J16" s="739"/>
    </row>
    <row r="17" spans="1:10" ht="24.75" customHeight="1" thickBot="1">
      <c r="A17" s="740"/>
      <c r="B17" s="741"/>
      <c r="C17" s="741"/>
      <c r="D17" s="1242"/>
      <c r="E17" s="1242"/>
      <c r="F17" s="1242"/>
      <c r="G17" s="1242"/>
      <c r="H17" s="1242"/>
      <c r="I17" s="1242"/>
      <c r="J17" s="742"/>
    </row>
    <row r="18" spans="1:10" ht="12" customHeight="1">
      <c r="A18" s="334" t="s">
        <v>116</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114</v>
      </c>
      <c r="E21" s="331"/>
      <c r="F21" s="331"/>
      <c r="G21" s="330"/>
      <c r="H21" s="330"/>
      <c r="I21" s="148" t="s">
        <v>114</v>
      </c>
      <c r="J21" s="332"/>
    </row>
    <row r="22" spans="1:10">
      <c r="D22" s="78" t="s">
        <v>113</v>
      </c>
      <c r="E22" s="331"/>
      <c r="F22" s="331"/>
      <c r="G22" s="330"/>
      <c r="H22" s="330"/>
      <c r="I22" s="1102" t="s">
        <v>113</v>
      </c>
      <c r="J22" s="1102"/>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H14" sqref="H14"/>
    </sheetView>
  </sheetViews>
  <sheetFormatPr defaultColWidth="9.109375" defaultRowHeight="13.8"/>
  <cols>
    <col min="1" max="1" width="5.44140625" style="341" customWidth="1"/>
    <col min="2" max="2" width="5.33203125" style="341" customWidth="1"/>
    <col min="3" max="3" width="15.5546875" style="341" customWidth="1"/>
    <col min="4" max="4" width="33.33203125" style="341" customWidth="1"/>
    <col min="5" max="5" width="24.33203125" style="341" customWidth="1"/>
    <col min="6" max="6" width="2.88671875" style="341" customWidth="1"/>
    <col min="7" max="16384" width="9.109375" style="341"/>
  </cols>
  <sheetData>
    <row r="1" spans="1:6">
      <c r="A1" s="577"/>
      <c r="B1" s="577"/>
      <c r="C1" s="577"/>
      <c r="D1" s="847" t="s">
        <v>486</v>
      </c>
      <c r="E1" s="846"/>
      <c r="F1" s="846"/>
    </row>
    <row r="2" spans="1:6">
      <c r="A2" s="353" t="s">
        <v>164</v>
      </c>
      <c r="B2" s="353"/>
      <c r="C2" s="351"/>
    </row>
    <row r="3" spans="1:6">
      <c r="A3" s="352" t="s">
        <v>198</v>
      </c>
      <c r="B3" s="352"/>
      <c r="C3" s="351"/>
    </row>
    <row r="4" spans="1:6" ht="31.5" customHeight="1"/>
    <row r="5" spans="1:6" ht="18.75" customHeight="1">
      <c r="A5" s="1186" t="s">
        <v>297</v>
      </c>
      <c r="B5" s="1186"/>
      <c r="C5" s="1186"/>
      <c r="D5" s="1186"/>
      <c r="E5" s="1186"/>
      <c r="F5" s="1186"/>
    </row>
    <row r="6" spans="1:6" ht="57.75" customHeight="1">
      <c r="A6" s="1187" t="s">
        <v>381</v>
      </c>
      <c r="B6" s="1187"/>
      <c r="C6" s="1187"/>
      <c r="D6" s="1187"/>
      <c r="E6" s="1187"/>
      <c r="F6" s="1187"/>
    </row>
    <row r="7" spans="1:6" ht="15.75" customHeight="1">
      <c r="A7" s="1254"/>
      <c r="B7" s="1254"/>
      <c r="C7" s="1254"/>
      <c r="D7" s="1254"/>
      <c r="E7" s="1254"/>
      <c r="F7" s="1254"/>
    </row>
    <row r="8" spans="1:6" ht="14.4" thickBot="1">
      <c r="A8" s="343"/>
      <c r="B8" s="350"/>
      <c r="C8" s="350"/>
      <c r="D8" s="350"/>
      <c r="E8" s="350"/>
      <c r="F8" s="343"/>
    </row>
    <row r="9" spans="1:6" ht="23.25" customHeight="1">
      <c r="A9" s="343"/>
      <c r="B9" s="349" t="s">
        <v>161</v>
      </c>
      <c r="C9" s="1244" t="s">
        <v>296</v>
      </c>
      <c r="D9" s="1245"/>
      <c r="E9" s="348" t="s">
        <v>295</v>
      </c>
      <c r="F9" s="343"/>
    </row>
    <row r="10" spans="1:6" ht="23.25" customHeight="1">
      <c r="B10" s="347" t="s">
        <v>142</v>
      </c>
      <c r="C10" s="1246" t="s">
        <v>428</v>
      </c>
      <c r="D10" s="1247"/>
      <c r="E10" s="575">
        <v>0</v>
      </c>
    </row>
    <row r="11" spans="1:6" ht="23.25" customHeight="1">
      <c r="B11" s="347" t="s">
        <v>141</v>
      </c>
      <c r="C11" s="1246" t="s">
        <v>452</v>
      </c>
      <c r="D11" s="1247"/>
      <c r="E11" s="575">
        <v>0</v>
      </c>
    </row>
    <row r="12" spans="1:6" ht="23.25" customHeight="1">
      <c r="B12" s="347" t="s">
        <v>139</v>
      </c>
      <c r="C12" s="1246" t="s">
        <v>294</v>
      </c>
      <c r="D12" s="1247"/>
      <c r="E12" s="575">
        <v>0</v>
      </c>
    </row>
    <row r="13" spans="1:6" ht="23.25" customHeight="1">
      <c r="B13" s="347" t="s">
        <v>137</v>
      </c>
      <c r="C13" s="1246" t="s">
        <v>499</v>
      </c>
      <c r="D13" s="1247"/>
      <c r="E13" s="575">
        <v>0</v>
      </c>
    </row>
    <row r="14" spans="1:6" ht="23.25" customHeight="1">
      <c r="B14" s="347" t="s">
        <v>135</v>
      </c>
      <c r="C14" s="1246" t="s">
        <v>293</v>
      </c>
      <c r="D14" s="1247"/>
      <c r="E14" s="575">
        <v>0</v>
      </c>
    </row>
    <row r="15" spans="1:6" ht="23.25" customHeight="1">
      <c r="B15" s="347" t="s">
        <v>132</v>
      </c>
      <c r="C15" s="1246" t="s">
        <v>292</v>
      </c>
      <c r="D15" s="1247"/>
      <c r="E15" s="575">
        <v>0</v>
      </c>
    </row>
    <row r="16" spans="1:6" ht="23.25" customHeight="1">
      <c r="B16" s="347" t="s">
        <v>131</v>
      </c>
      <c r="C16" s="1246" t="s">
        <v>291</v>
      </c>
      <c r="D16" s="1247"/>
      <c r="E16" s="575">
        <v>0</v>
      </c>
    </row>
    <row r="17" spans="1:6" ht="23.25" customHeight="1">
      <c r="B17" s="347" t="s">
        <v>130</v>
      </c>
      <c r="C17" s="1246" t="s">
        <v>290</v>
      </c>
      <c r="D17" s="1247"/>
      <c r="E17" s="575">
        <v>0</v>
      </c>
    </row>
    <row r="18" spans="1:6" ht="23.25" customHeight="1">
      <c r="B18" s="347" t="s">
        <v>129</v>
      </c>
      <c r="C18" s="1246" t="s">
        <v>498</v>
      </c>
      <c r="D18" s="1247"/>
      <c r="E18" s="575">
        <v>0</v>
      </c>
    </row>
    <row r="19" spans="1:6" ht="23.25" customHeight="1">
      <c r="B19" s="347" t="s">
        <v>127</v>
      </c>
      <c r="C19" s="1246" t="s">
        <v>289</v>
      </c>
      <c r="D19" s="1247"/>
      <c r="E19" s="575">
        <v>0</v>
      </c>
    </row>
    <row r="20" spans="1:6" ht="23.25" customHeight="1">
      <c r="B20" s="347" t="s">
        <v>125</v>
      </c>
      <c r="C20" s="1246" t="s">
        <v>288</v>
      </c>
      <c r="D20" s="1247"/>
      <c r="E20" s="575">
        <v>0</v>
      </c>
    </row>
    <row r="21" spans="1:6" ht="23.25" customHeight="1">
      <c r="B21" s="347" t="s">
        <v>124</v>
      </c>
      <c r="C21" s="1246" t="s">
        <v>287</v>
      </c>
      <c r="D21" s="1247"/>
      <c r="E21" s="575">
        <v>0</v>
      </c>
    </row>
    <row r="22" spans="1:6" ht="23.25" customHeight="1" thickBot="1">
      <c r="B22" s="1248" t="s">
        <v>154</v>
      </c>
      <c r="C22" s="1249"/>
      <c r="D22" s="1250"/>
      <c r="E22" s="576">
        <f>SUM(E10:E21)</f>
        <v>0</v>
      </c>
    </row>
    <row r="24" spans="1:6">
      <c r="B24" s="343"/>
      <c r="C24" s="343"/>
      <c r="D24" s="343"/>
    </row>
    <row r="26" spans="1:6">
      <c r="A26" s="1252" t="s">
        <v>286</v>
      </c>
      <c r="B26" s="1252"/>
      <c r="C26" s="1252"/>
      <c r="D26" s="1252"/>
      <c r="E26" s="1252"/>
      <c r="F26" s="343"/>
    </row>
    <row r="27" spans="1:6" ht="20.25" customHeight="1">
      <c r="A27" s="1251"/>
      <c r="B27" s="1251"/>
      <c r="C27" s="1251"/>
      <c r="D27" s="1251"/>
      <c r="E27" s="1251"/>
      <c r="F27" s="343"/>
    </row>
    <row r="28" spans="1:6">
      <c r="B28" s="343"/>
      <c r="C28" s="1252"/>
      <c r="D28" s="1252"/>
      <c r="E28" s="1252"/>
      <c r="F28" s="343"/>
    </row>
    <row r="29" spans="1:6">
      <c r="F29" s="343"/>
    </row>
    <row r="30" spans="1:6">
      <c r="A30" s="346"/>
      <c r="B30" s="346"/>
      <c r="C30" s="346"/>
      <c r="D30" s="123"/>
      <c r="E30" s="346"/>
      <c r="F30" s="343"/>
    </row>
    <row r="31" spans="1:6">
      <c r="A31" s="345"/>
      <c r="B31" s="345"/>
      <c r="C31" s="345"/>
      <c r="D31" s="123"/>
      <c r="E31" s="345"/>
      <c r="F31" s="343"/>
    </row>
    <row r="32" spans="1:6">
      <c r="A32" s="1253" t="s">
        <v>114</v>
      </c>
      <c r="B32" s="1253"/>
      <c r="C32" s="1253"/>
      <c r="D32" s="123"/>
      <c r="E32" s="344" t="s">
        <v>114</v>
      </c>
      <c r="F32" s="343"/>
    </row>
    <row r="33" spans="1:5">
      <c r="A33" s="1243" t="s">
        <v>113</v>
      </c>
      <c r="B33" s="1243"/>
      <c r="C33" s="1243"/>
      <c r="E33" s="342" t="s">
        <v>113</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Q11" sqref="Q11"/>
    </sheetView>
  </sheetViews>
  <sheetFormatPr defaultColWidth="9.109375" defaultRowHeight="13.2"/>
  <cols>
    <col min="1" max="1" width="3.88671875" style="355" bestFit="1" customWidth="1"/>
    <col min="2" max="2" width="37.6640625" style="145" customWidth="1"/>
    <col min="3" max="3" width="12.6640625" style="145" customWidth="1"/>
    <col min="4" max="4" width="14.44140625" style="145" customWidth="1"/>
    <col min="5" max="5" width="12.33203125" style="145" customWidth="1"/>
    <col min="6" max="6" width="8" style="145" bestFit="1" customWidth="1"/>
    <col min="7" max="7" width="12.109375" style="145" customWidth="1"/>
    <col min="8" max="8" width="14.33203125" style="354" customWidth="1"/>
    <col min="9" max="9" width="12.6640625" style="354" customWidth="1"/>
    <col min="10" max="10" width="13.6640625" style="145" customWidth="1"/>
    <col min="11" max="11" width="31.88671875" style="145" bestFit="1" customWidth="1"/>
    <col min="12" max="16384" width="9.109375" style="145"/>
  </cols>
  <sheetData>
    <row r="1" spans="1:10" s="150" customFormat="1" ht="17.25" customHeight="1">
      <c r="F1" s="387"/>
      <c r="H1" s="386" t="s">
        <v>490</v>
      </c>
      <c r="I1" s="1282"/>
      <c r="J1" s="1282"/>
    </row>
    <row r="2" spans="1:10">
      <c r="A2" s="116" t="s">
        <v>152</v>
      </c>
      <c r="B2" s="116"/>
    </row>
    <row r="3" spans="1:10" ht="17.25" customHeight="1">
      <c r="A3" s="115" t="s">
        <v>198</v>
      </c>
      <c r="B3" s="115"/>
      <c r="G3" s="114"/>
      <c r="H3" s="467"/>
      <c r="I3" s="467"/>
      <c r="J3" s="467"/>
    </row>
    <row r="4" spans="1:10" ht="12.75" customHeight="1">
      <c r="A4" s="385"/>
      <c r="B4" s="385"/>
    </row>
    <row r="5" spans="1:10" ht="15.75" customHeight="1">
      <c r="A5" s="1285" t="s">
        <v>303</v>
      </c>
      <c r="B5" s="1285"/>
      <c r="C5" s="1285"/>
      <c r="D5" s="1285"/>
      <c r="E5" s="1285"/>
      <c r="F5" s="1285"/>
      <c r="G5" s="1285"/>
      <c r="H5" s="1285"/>
      <c r="I5" s="1285"/>
      <c r="J5" s="1285"/>
    </row>
    <row r="6" spans="1:10" ht="15.75" customHeight="1">
      <c r="A6" s="1265" t="s">
        <v>302</v>
      </c>
      <c r="B6" s="1265"/>
      <c r="C6" s="1265"/>
      <c r="D6" s="1265"/>
      <c r="E6" s="1265"/>
      <c r="F6" s="1265"/>
      <c r="G6" s="1265"/>
      <c r="H6" s="1265"/>
      <c r="I6" s="1265"/>
      <c r="J6" s="1265"/>
    </row>
    <row r="7" spans="1:10" ht="15.75" customHeight="1">
      <c r="A7" s="1265" t="s">
        <v>301</v>
      </c>
      <c r="B7" s="1265"/>
      <c r="C7" s="1265"/>
      <c r="D7" s="1265"/>
      <c r="E7" s="1265"/>
      <c r="F7" s="1265"/>
      <c r="G7" s="1265"/>
      <c r="H7" s="1265"/>
      <c r="I7" s="1265"/>
      <c r="J7" s="1265"/>
    </row>
    <row r="8" spans="1:10" ht="45" customHeight="1">
      <c r="A8" s="1175" t="s">
        <v>381</v>
      </c>
      <c r="B8" s="1175"/>
      <c r="C8" s="1175"/>
      <c r="D8" s="1175"/>
      <c r="E8" s="1175"/>
      <c r="F8" s="1175"/>
      <c r="G8" s="1175"/>
      <c r="H8" s="1175"/>
      <c r="I8" s="1175"/>
      <c r="J8" s="1175"/>
    </row>
    <row r="9" spans="1:10" ht="13.8" thickBot="1">
      <c r="B9" s="384"/>
      <c r="C9" s="384"/>
      <c r="D9" s="384"/>
      <c r="E9" s="384"/>
      <c r="F9" s="384"/>
      <c r="G9" s="384"/>
      <c r="H9" s="383"/>
      <c r="I9" s="383"/>
      <c r="J9" s="382"/>
    </row>
    <row r="10" spans="1:10" ht="32.25" customHeight="1">
      <c r="A10" s="1268" t="s">
        <v>149</v>
      </c>
      <c r="B10" s="1272" t="s">
        <v>148</v>
      </c>
      <c r="C10" s="1274" t="s">
        <v>300</v>
      </c>
      <c r="D10" s="1274"/>
      <c r="E10" s="1274"/>
      <c r="F10" s="1275"/>
      <c r="G10" s="1270" t="s">
        <v>299</v>
      </c>
      <c r="H10" s="1270"/>
      <c r="I10" s="1270"/>
      <c r="J10" s="1271"/>
    </row>
    <row r="11" spans="1:10" ht="49.5" customHeight="1" thickBot="1">
      <c r="A11" s="1269"/>
      <c r="B11" s="1273"/>
      <c r="C11" s="381" t="s">
        <v>147</v>
      </c>
      <c r="D11" s="381" t="s">
        <v>298</v>
      </c>
      <c r="E11" s="381" t="s">
        <v>193</v>
      </c>
      <c r="F11" s="377" t="s">
        <v>144</v>
      </c>
      <c r="G11" s="380" t="s">
        <v>147</v>
      </c>
      <c r="H11" s="379" t="s">
        <v>298</v>
      </c>
      <c r="I11" s="378" t="s">
        <v>193</v>
      </c>
      <c r="J11" s="377" t="s">
        <v>144</v>
      </c>
    </row>
    <row r="12" spans="1:10" ht="21" customHeight="1" thickBot="1">
      <c r="A12" s="1259" t="s">
        <v>143</v>
      </c>
      <c r="B12" s="1260"/>
      <c r="C12" s="1260"/>
      <c r="D12" s="1260"/>
      <c r="E12" s="1260"/>
      <c r="F12" s="1260"/>
      <c r="G12" s="1149"/>
      <c r="H12" s="1149"/>
      <c r="I12" s="1149"/>
      <c r="J12" s="1261"/>
    </row>
    <row r="13" spans="1:10" ht="24" customHeight="1">
      <c r="A13" s="376" t="s">
        <v>142</v>
      </c>
      <c r="B13" s="105" t="s">
        <v>136</v>
      </c>
      <c r="C13" s="744">
        <v>0</v>
      </c>
      <c r="D13" s="744">
        <v>0</v>
      </c>
      <c r="E13" s="866">
        <f t="shared" ref="E13:E18" si="0">SUM(C13:D13)</f>
        <v>0</v>
      </c>
      <c r="F13" s="832">
        <f>COUNTIF('Zał. 22'!D13:D31,"1")</f>
        <v>0</v>
      </c>
      <c r="G13" s="745">
        <v>0</v>
      </c>
      <c r="H13" s="746">
        <v>0</v>
      </c>
      <c r="I13" s="873">
        <f>SUM(G13:H13)</f>
        <v>0</v>
      </c>
      <c r="J13" s="832">
        <f>COUNTIF('Zał. 22'!H13:H31,"1")</f>
        <v>0</v>
      </c>
    </row>
    <row r="14" spans="1:10" ht="24" customHeight="1">
      <c r="A14" s="375" t="s">
        <v>141</v>
      </c>
      <c r="B14" s="105" t="s">
        <v>134</v>
      </c>
      <c r="C14" s="747">
        <v>0</v>
      </c>
      <c r="D14" s="747">
        <v>0</v>
      </c>
      <c r="E14" s="867">
        <f t="shared" si="0"/>
        <v>0</v>
      </c>
      <c r="F14" s="832">
        <f>COUNTIF('Zał. 22'!D13:D31,"2")</f>
        <v>0</v>
      </c>
      <c r="G14" s="749">
        <v>0</v>
      </c>
      <c r="H14" s="750">
        <v>0</v>
      </c>
      <c r="I14" s="874">
        <f>SUM(G14:H14)</f>
        <v>0</v>
      </c>
      <c r="J14" s="832">
        <f>COUNTIF('Zał. 22'!H13:H31,"2")</f>
        <v>0</v>
      </c>
    </row>
    <row r="15" spans="1:10" ht="24" customHeight="1">
      <c r="A15" s="375" t="s">
        <v>139</v>
      </c>
      <c r="B15" s="105" t="s">
        <v>138</v>
      </c>
      <c r="C15" s="747">
        <v>0</v>
      </c>
      <c r="D15" s="747">
        <v>0</v>
      </c>
      <c r="E15" s="867">
        <f t="shared" si="0"/>
        <v>0</v>
      </c>
      <c r="F15" s="832">
        <f>COUNTIF('Zał. 22'!D13:D31,"3 (MP/PP")+COUNTIF('Zał. 22'!D13:D31,"3 (ZK)")</f>
        <v>0</v>
      </c>
      <c r="G15" s="749">
        <v>0</v>
      </c>
      <c r="H15" s="750">
        <v>0</v>
      </c>
      <c r="I15" s="874">
        <f>SUM(G15:H15)</f>
        <v>0</v>
      </c>
      <c r="J15" s="832">
        <f>COUNTIF('Zał. 22'!H13:H31,"3 (MP/PP")+COUNTIF('Zał. 22'!H13:H31,"3 (ZK)")</f>
        <v>0</v>
      </c>
    </row>
    <row r="16" spans="1:10" ht="24" customHeight="1">
      <c r="A16" s="375" t="s">
        <v>137</v>
      </c>
      <c r="B16" s="105" t="s">
        <v>140</v>
      </c>
      <c r="C16" s="747">
        <v>0</v>
      </c>
      <c r="D16" s="747">
        <v>0</v>
      </c>
      <c r="E16" s="867">
        <f t="shared" si="0"/>
        <v>0</v>
      </c>
      <c r="F16" s="832">
        <f>COUNTIF('Zał. 22'!D11:D31,"4")</f>
        <v>0</v>
      </c>
      <c r="G16" s="749">
        <v>0</v>
      </c>
      <c r="H16" s="750">
        <v>0</v>
      </c>
      <c r="I16" s="874">
        <f>SUM(G16:H16)</f>
        <v>0</v>
      </c>
      <c r="J16" s="832">
        <f>COUNTIF('Zał. 22'!H11:H31,"4")</f>
        <v>0</v>
      </c>
    </row>
    <row r="17" spans="1:12" s="84" customFormat="1" ht="24" customHeight="1">
      <c r="A17" s="478" t="s">
        <v>135</v>
      </c>
      <c r="B17" s="105" t="s">
        <v>361</v>
      </c>
      <c r="C17" s="522">
        <v>0</v>
      </c>
      <c r="D17" s="522">
        <v>0</v>
      </c>
      <c r="E17" s="573">
        <f t="shared" si="0"/>
        <v>0</v>
      </c>
      <c r="F17" s="832">
        <f>COUNTIF('Zał. 22'!D13:D31,"5")</f>
        <v>0</v>
      </c>
      <c r="G17" s="749">
        <v>0</v>
      </c>
      <c r="H17" s="750">
        <v>0</v>
      </c>
      <c r="I17" s="874">
        <f t="shared" ref="I17:I18" si="1">SUM(G17:H17)</f>
        <v>0</v>
      </c>
      <c r="J17" s="832">
        <f>COUNTIF('Zał. 22'!H13:H31,"5")</f>
        <v>0</v>
      </c>
    </row>
    <row r="18" spans="1:12" s="75" customFormat="1" ht="23.25" customHeight="1">
      <c r="A18" s="479" t="s">
        <v>132</v>
      </c>
      <c r="B18" s="480" t="s">
        <v>374</v>
      </c>
      <c r="C18" s="762">
        <v>0</v>
      </c>
      <c r="D18" s="762">
        <v>0</v>
      </c>
      <c r="E18" s="868">
        <f t="shared" si="0"/>
        <v>0</v>
      </c>
      <c r="F18" s="848"/>
      <c r="G18" s="861">
        <v>0</v>
      </c>
      <c r="H18" s="862">
        <v>0</v>
      </c>
      <c r="I18" s="875">
        <f t="shared" si="1"/>
        <v>0</v>
      </c>
      <c r="J18" s="854"/>
    </row>
    <row r="19" spans="1:12" s="280" customFormat="1" ht="20.25" customHeight="1" thickBot="1">
      <c r="A19" s="1262" t="s">
        <v>379</v>
      </c>
      <c r="B19" s="1263"/>
      <c r="C19" s="372">
        <f t="shared" ref="C19:J19" si="2">SUM(C13:C18)</f>
        <v>0</v>
      </c>
      <c r="D19" s="372">
        <f t="shared" si="2"/>
        <v>0</v>
      </c>
      <c r="E19" s="372">
        <f t="shared" si="2"/>
        <v>0</v>
      </c>
      <c r="F19" s="849">
        <f t="shared" si="2"/>
        <v>0</v>
      </c>
      <c r="G19" s="373">
        <f t="shared" si="2"/>
        <v>0</v>
      </c>
      <c r="H19" s="372">
        <f t="shared" si="2"/>
        <v>0</v>
      </c>
      <c r="I19" s="372">
        <f t="shared" si="2"/>
        <v>0</v>
      </c>
      <c r="J19" s="849">
        <f t="shared" si="2"/>
        <v>0</v>
      </c>
    </row>
    <row r="20" spans="1:12" ht="24" customHeight="1" thickBot="1">
      <c r="A20" s="1264" t="s">
        <v>133</v>
      </c>
      <c r="B20" s="1149"/>
      <c r="C20" s="1149"/>
      <c r="D20" s="1149"/>
      <c r="E20" s="1149"/>
      <c r="F20" s="1149"/>
      <c r="G20" s="1149"/>
      <c r="H20" s="1149"/>
      <c r="I20" s="1149"/>
      <c r="J20" s="1261"/>
    </row>
    <row r="21" spans="1:12" ht="24" customHeight="1">
      <c r="A21" s="374" t="s">
        <v>131</v>
      </c>
      <c r="B21" s="473" t="s">
        <v>128</v>
      </c>
      <c r="C21" s="751">
        <v>0</v>
      </c>
      <c r="D21" s="751">
        <v>0</v>
      </c>
      <c r="E21" s="869">
        <f t="shared" ref="E21:E31" si="3">SUM(C21:D21)</f>
        <v>0</v>
      </c>
      <c r="F21" s="748">
        <v>0</v>
      </c>
      <c r="G21" s="752">
        <v>0</v>
      </c>
      <c r="H21" s="753">
        <v>0</v>
      </c>
      <c r="I21" s="876">
        <f t="shared" ref="I21:I31" si="4">SUM(G21:H21)</f>
        <v>0</v>
      </c>
      <c r="J21" s="855">
        <v>0</v>
      </c>
    </row>
    <row r="22" spans="1:12" ht="24" customHeight="1">
      <c r="A22" s="374" t="s">
        <v>130</v>
      </c>
      <c r="B22" s="839" t="s">
        <v>500</v>
      </c>
      <c r="C22" s="754">
        <v>0</v>
      </c>
      <c r="D22" s="754">
        <v>0</v>
      </c>
      <c r="E22" s="870">
        <f t="shared" si="3"/>
        <v>0</v>
      </c>
      <c r="F22" s="756"/>
      <c r="G22" s="757">
        <v>0</v>
      </c>
      <c r="H22" s="758">
        <v>0</v>
      </c>
      <c r="I22" s="877">
        <f t="shared" si="4"/>
        <v>0</v>
      </c>
      <c r="J22" s="856"/>
    </row>
    <row r="23" spans="1:12" ht="28.5" customHeight="1">
      <c r="A23" s="374" t="s">
        <v>129</v>
      </c>
      <c r="B23" s="459" t="s">
        <v>373</v>
      </c>
      <c r="C23" s="754">
        <v>0</v>
      </c>
      <c r="D23" s="754">
        <v>0</v>
      </c>
      <c r="E23" s="870">
        <f t="shared" ref="E23" si="5">SUM(C23:D23)</f>
        <v>0</v>
      </c>
      <c r="F23" s="756"/>
      <c r="G23" s="757">
        <v>0</v>
      </c>
      <c r="H23" s="758">
        <v>0</v>
      </c>
      <c r="I23" s="877">
        <f t="shared" ref="I23" si="6">SUM(G23:H23)</f>
        <v>0</v>
      </c>
      <c r="J23" s="857"/>
    </row>
    <row r="24" spans="1:12" ht="24" customHeight="1">
      <c r="A24" s="374" t="s">
        <v>127</v>
      </c>
      <c r="B24" s="100" t="s">
        <v>126</v>
      </c>
      <c r="C24" s="754">
        <v>0</v>
      </c>
      <c r="D24" s="754">
        <v>0</v>
      </c>
      <c r="E24" s="870">
        <f t="shared" si="3"/>
        <v>0</v>
      </c>
      <c r="F24" s="759">
        <v>0</v>
      </c>
      <c r="G24" s="760">
        <v>0</v>
      </c>
      <c r="H24" s="761">
        <v>0</v>
      </c>
      <c r="I24" s="878">
        <f t="shared" si="4"/>
        <v>0</v>
      </c>
      <c r="J24" s="858">
        <v>0</v>
      </c>
    </row>
    <row r="25" spans="1:12" s="75" customFormat="1" ht="24" customHeight="1">
      <c r="A25" s="374" t="s">
        <v>125</v>
      </c>
      <c r="B25" s="472" t="s">
        <v>375</v>
      </c>
      <c r="C25" s="762">
        <v>0</v>
      </c>
      <c r="D25" s="763">
        <v>0</v>
      </c>
      <c r="E25" s="868">
        <f t="shared" si="3"/>
        <v>0</v>
      </c>
      <c r="F25" s="1276"/>
      <c r="G25" s="764">
        <v>0</v>
      </c>
      <c r="H25" s="765">
        <v>0</v>
      </c>
      <c r="I25" s="879">
        <f t="shared" si="4"/>
        <v>0</v>
      </c>
      <c r="J25" s="1279"/>
    </row>
    <row r="26" spans="1:12" ht="24" customHeight="1">
      <c r="A26" s="374" t="s">
        <v>124</v>
      </c>
      <c r="B26" s="459" t="s">
        <v>122</v>
      </c>
      <c r="C26" s="755">
        <v>0</v>
      </c>
      <c r="D26" s="755">
        <v>0</v>
      </c>
      <c r="E26" s="870">
        <f t="shared" si="3"/>
        <v>0</v>
      </c>
      <c r="F26" s="1277"/>
      <c r="G26" s="766">
        <v>0</v>
      </c>
      <c r="H26" s="758">
        <v>0</v>
      </c>
      <c r="I26" s="877">
        <f t="shared" si="4"/>
        <v>0</v>
      </c>
      <c r="J26" s="1280"/>
    </row>
    <row r="27" spans="1:12" ht="24" customHeight="1">
      <c r="A27" s="374" t="s">
        <v>123</v>
      </c>
      <c r="B27" s="459" t="s">
        <v>362</v>
      </c>
      <c r="C27" s="755">
        <v>0</v>
      </c>
      <c r="D27" s="755">
        <v>0</v>
      </c>
      <c r="E27" s="870">
        <f t="shared" si="3"/>
        <v>0</v>
      </c>
      <c r="F27" s="1277"/>
      <c r="G27" s="767">
        <v>0</v>
      </c>
      <c r="H27" s="768">
        <v>0</v>
      </c>
      <c r="I27" s="880">
        <f t="shared" si="4"/>
        <v>0</v>
      </c>
      <c r="J27" s="1280"/>
    </row>
    <row r="28" spans="1:12" ht="24" customHeight="1">
      <c r="A28" s="374" t="s">
        <v>121</v>
      </c>
      <c r="B28" s="474" t="s">
        <v>120</v>
      </c>
      <c r="C28" s="755">
        <v>0</v>
      </c>
      <c r="D28" s="755">
        <v>0</v>
      </c>
      <c r="E28" s="870">
        <f t="shared" si="3"/>
        <v>0</v>
      </c>
      <c r="F28" s="1277"/>
      <c r="G28" s="769">
        <v>0</v>
      </c>
      <c r="H28" s="770">
        <v>0</v>
      </c>
      <c r="I28" s="881">
        <f t="shared" si="4"/>
        <v>0</v>
      </c>
      <c r="J28" s="1280"/>
    </row>
    <row r="29" spans="1:12" ht="24" customHeight="1">
      <c r="A29" s="374" t="s">
        <v>119</v>
      </c>
      <c r="B29" s="100" t="s">
        <v>363</v>
      </c>
      <c r="C29" s="771">
        <v>0</v>
      </c>
      <c r="D29" s="771">
        <v>0</v>
      </c>
      <c r="E29" s="871">
        <f t="shared" si="3"/>
        <v>0</v>
      </c>
      <c r="F29" s="1277"/>
      <c r="G29" s="772">
        <v>0</v>
      </c>
      <c r="H29" s="773">
        <v>0</v>
      </c>
      <c r="I29" s="882">
        <f t="shared" si="4"/>
        <v>0</v>
      </c>
      <c r="J29" s="1280"/>
    </row>
    <row r="30" spans="1:12" s="84" customFormat="1" ht="24" customHeight="1">
      <c r="A30" s="374" t="s">
        <v>118</v>
      </c>
      <c r="B30" s="100" t="s">
        <v>376</v>
      </c>
      <c r="C30" s="526">
        <v>0</v>
      </c>
      <c r="D30" s="526">
        <v>0</v>
      </c>
      <c r="E30" s="872">
        <f t="shared" si="3"/>
        <v>0</v>
      </c>
      <c r="F30" s="1277"/>
      <c r="G30" s="772">
        <v>0</v>
      </c>
      <c r="H30" s="773">
        <v>0</v>
      </c>
      <c r="I30" s="882">
        <f t="shared" si="4"/>
        <v>0</v>
      </c>
      <c r="J30" s="1280"/>
    </row>
    <row r="31" spans="1:12" ht="24" customHeight="1" thickBot="1">
      <c r="A31" s="374" t="s">
        <v>192</v>
      </c>
      <c r="B31" s="475" t="s">
        <v>377</v>
      </c>
      <c r="C31" s="771">
        <v>0</v>
      </c>
      <c r="D31" s="771">
        <v>0</v>
      </c>
      <c r="E31" s="872">
        <f t="shared" si="3"/>
        <v>0</v>
      </c>
      <c r="F31" s="1278"/>
      <c r="G31" s="773">
        <v>0</v>
      </c>
      <c r="H31" s="774">
        <v>0</v>
      </c>
      <c r="I31" s="882">
        <f t="shared" si="4"/>
        <v>0</v>
      </c>
      <c r="J31" s="1281"/>
    </row>
    <row r="32" spans="1:12" s="280" customFormat="1" ht="21.75" customHeight="1" thickBot="1">
      <c r="A32" s="1266" t="s">
        <v>416</v>
      </c>
      <c r="B32" s="1267"/>
      <c r="C32" s="365">
        <f>SUM(C21:C31)</f>
        <v>0</v>
      </c>
      <c r="D32" s="365">
        <f>SUM(D21:D31)</f>
        <v>0</v>
      </c>
      <c r="E32" s="365">
        <f>SUM(E21:E31)</f>
        <v>0</v>
      </c>
      <c r="F32" s="850">
        <f>F21+F24</f>
        <v>0</v>
      </c>
      <c r="G32" s="367">
        <f>SUM(G21:G31)</f>
        <v>0</v>
      </c>
      <c r="H32" s="366">
        <f>SUM(H21:H31)</f>
        <v>0</v>
      </c>
      <c r="I32" s="365">
        <f>SUM(I21:I31)</f>
        <v>0</v>
      </c>
      <c r="J32" s="850">
        <f>J21+J24</f>
        <v>0</v>
      </c>
      <c r="K32" s="145"/>
      <c r="L32" s="145"/>
    </row>
    <row r="33" spans="1:12" s="280" customFormat="1" ht="21.75" customHeight="1" thickBot="1">
      <c r="A33" s="1283" t="s">
        <v>421</v>
      </c>
      <c r="B33" s="1284"/>
      <c r="C33" s="371">
        <f t="shared" ref="C33:J33" si="7">C19+C32</f>
        <v>0</v>
      </c>
      <c r="D33" s="371">
        <f t="shared" si="7"/>
        <v>0</v>
      </c>
      <c r="E33" s="371">
        <f t="shared" si="7"/>
        <v>0</v>
      </c>
      <c r="F33" s="851">
        <f t="shared" si="7"/>
        <v>0</v>
      </c>
      <c r="G33" s="371">
        <f t="shared" si="7"/>
        <v>0</v>
      </c>
      <c r="H33" s="371">
        <f t="shared" si="7"/>
        <v>0</v>
      </c>
      <c r="I33" s="371">
        <f t="shared" si="7"/>
        <v>0</v>
      </c>
      <c r="J33" s="850">
        <f t="shared" si="7"/>
        <v>0</v>
      </c>
      <c r="K33" s="145"/>
      <c r="L33" s="145"/>
    </row>
    <row r="34" spans="1:12" ht="21" customHeight="1" thickBot="1">
      <c r="A34" s="1255" t="s">
        <v>364</v>
      </c>
      <c r="B34" s="1256"/>
      <c r="C34" s="1257"/>
      <c r="D34" s="1257"/>
      <c r="E34" s="1257"/>
      <c r="F34" s="1257"/>
      <c r="G34" s="1257"/>
      <c r="H34" s="1257"/>
      <c r="I34" s="1257"/>
      <c r="J34" s="1258"/>
    </row>
    <row r="35" spans="1:12" ht="24" customHeight="1" thickBot="1">
      <c r="A35" s="370" t="s">
        <v>191</v>
      </c>
      <c r="B35" s="481" t="s">
        <v>117</v>
      </c>
      <c r="C35" s="863">
        <v>0</v>
      </c>
      <c r="D35" s="863">
        <v>0</v>
      </c>
      <c r="E35" s="883">
        <f>SUM(C35:D35)</f>
        <v>0</v>
      </c>
      <c r="F35" s="852"/>
      <c r="G35" s="864">
        <v>0</v>
      </c>
      <c r="H35" s="865">
        <v>0</v>
      </c>
      <c r="I35" s="884">
        <f>SUM(G35:H35)</f>
        <v>0</v>
      </c>
      <c r="J35" s="859"/>
      <c r="K35" s="107" t="b">
        <f>IF(G35&lt;=0.1*G33,TRUE,"Przekroczono limit kosztów pośrednich")</f>
        <v>1</v>
      </c>
    </row>
    <row r="36" spans="1:12" s="280" customFormat="1" ht="24" customHeight="1" thickBot="1">
      <c r="A36" s="369"/>
      <c r="B36" s="368" t="s">
        <v>418</v>
      </c>
      <c r="C36" s="366">
        <f>C33+C35</f>
        <v>0</v>
      </c>
      <c r="D36" s="366">
        <f>D33+D35</f>
        <v>0</v>
      </c>
      <c r="E36" s="365">
        <f>E33+E35</f>
        <v>0</v>
      </c>
      <c r="F36" s="853">
        <f>F33</f>
        <v>0</v>
      </c>
      <c r="G36" s="367">
        <f>G33+G35</f>
        <v>0</v>
      </c>
      <c r="H36" s="366">
        <f>H33+H35</f>
        <v>0</v>
      </c>
      <c r="I36" s="365">
        <f>I33+I35</f>
        <v>0</v>
      </c>
      <c r="J36" s="860">
        <f>SUM(J33)</f>
        <v>0</v>
      </c>
      <c r="K36" s="107" t="b">
        <f>IF(H36&gt;=0.05*G36,TRUE,"Za niski poziom środków własnych")</f>
        <v>1</v>
      </c>
      <c r="L36" s="145"/>
    </row>
    <row r="37" spans="1:12" s="280" customFormat="1">
      <c r="A37" s="334" t="s">
        <v>116</v>
      </c>
      <c r="B37" s="363"/>
      <c r="C37" s="362"/>
      <c r="D37" s="362"/>
      <c r="E37" s="362"/>
      <c r="F37" s="361"/>
      <c r="G37" s="362"/>
      <c r="H37" s="362"/>
      <c r="I37" s="362"/>
      <c r="J37" s="361"/>
      <c r="K37" s="145"/>
      <c r="L37" s="145"/>
    </row>
    <row r="38" spans="1:12" s="280" customFormat="1">
      <c r="A38" s="364" t="s">
        <v>115</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3.8">
      <c r="B43" s="83"/>
      <c r="G43" s="83"/>
      <c r="H43" s="83"/>
    </row>
    <row r="44" spans="1:12" ht="13.8">
      <c r="B44" s="81"/>
      <c r="E44" s="360"/>
      <c r="G44" s="81"/>
      <c r="H44" s="81"/>
      <c r="I44" s="357"/>
    </row>
    <row r="45" spans="1:12">
      <c r="B45" s="148" t="s">
        <v>114</v>
      </c>
      <c r="E45" s="360"/>
      <c r="G45" s="148" t="s">
        <v>114</v>
      </c>
      <c r="H45" s="358"/>
      <c r="I45" s="357"/>
    </row>
    <row r="46" spans="1:12">
      <c r="B46" s="359" t="s">
        <v>113</v>
      </c>
      <c r="E46" s="360"/>
      <c r="G46" s="359" t="s">
        <v>113</v>
      </c>
      <c r="H46" s="358"/>
      <c r="I46" s="357"/>
    </row>
    <row r="55" spans="3:7">
      <c r="C55" s="356"/>
      <c r="D55" s="356"/>
      <c r="E55" s="356"/>
      <c r="F55" s="356"/>
      <c r="G55" s="356"/>
    </row>
  </sheetData>
  <sheetProtection formatCells="0" formatColumns="0" formatRows="0" sort="0"/>
  <mergeCells count="17">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 ref="J25:J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A33" sqref="A33"/>
    </sheetView>
  </sheetViews>
  <sheetFormatPr defaultColWidth="9.109375" defaultRowHeight="15"/>
  <cols>
    <col min="1" max="1" width="4.6640625" style="122" customWidth="1"/>
    <col min="2" max="2" width="19.5546875" style="121" customWidth="1"/>
    <col min="3" max="3" width="10.88671875" style="121" customWidth="1"/>
    <col min="4" max="4" width="14.5546875" style="121" customWidth="1"/>
    <col min="5" max="6" width="6.6640625" style="121" customWidth="1"/>
    <col min="7" max="7" width="25.6640625" style="121" bestFit="1" customWidth="1"/>
    <col min="8" max="8" width="19.109375" style="121" bestFit="1" customWidth="1"/>
    <col min="9" max="9" width="19.109375" style="121" customWidth="1"/>
    <col min="10" max="10" width="12.109375" style="121" customWidth="1"/>
    <col min="11" max="11" width="12.6640625" style="388" bestFit="1" customWidth="1"/>
    <col min="12" max="12" width="17" style="121" customWidth="1"/>
    <col min="13" max="13" width="14.44140625" style="121" customWidth="1"/>
    <col min="14" max="15" width="6.44140625" style="121" customWidth="1"/>
    <col min="16" max="16" width="24" style="121" customWidth="1"/>
    <col min="17" max="17" width="19.109375" style="121" bestFit="1" customWidth="1"/>
    <col min="18" max="18" width="19.109375" style="121" customWidth="1"/>
    <col min="19" max="19" width="12.109375" style="121" customWidth="1"/>
    <col min="20" max="20" width="13.88671875" style="121" customWidth="1"/>
    <col min="21" max="22" width="9.109375" style="121"/>
    <col min="23" max="28" width="9.109375" style="121" customWidth="1"/>
    <col min="29" max="29" width="12.88671875" style="121" customWidth="1"/>
    <col min="30" max="30" width="12" style="121" customWidth="1"/>
    <col min="31" max="31" width="9.6640625" style="121" bestFit="1" customWidth="1"/>
    <col min="32" max="16384" width="9.109375" style="121"/>
  </cols>
  <sheetData>
    <row r="1" spans="1:34">
      <c r="E1" s="413"/>
      <c r="O1" s="386" t="s">
        <v>491</v>
      </c>
      <c r="P1" s="1286"/>
      <c r="Q1" s="1286"/>
      <c r="R1" s="1286"/>
      <c r="S1" s="1286"/>
      <c r="T1" s="121" t="s">
        <v>86</v>
      </c>
    </row>
    <row r="2" spans="1:34" ht="12.75" customHeight="1">
      <c r="A2" s="116" t="s">
        <v>152</v>
      </c>
      <c r="B2" s="116"/>
      <c r="C2" s="144"/>
      <c r="D2" s="144"/>
      <c r="E2" s="143"/>
      <c r="F2" s="412"/>
      <c r="T2" s="121" t="s">
        <v>81</v>
      </c>
    </row>
    <row r="3" spans="1:34" ht="12.75" customHeight="1">
      <c r="A3" s="115" t="s">
        <v>198</v>
      </c>
      <c r="B3" s="115"/>
      <c r="C3" s="143"/>
      <c r="D3" s="143"/>
      <c r="E3" s="143"/>
      <c r="F3" s="412"/>
      <c r="O3" s="114"/>
      <c r="P3" s="1123"/>
      <c r="Q3" s="1123"/>
      <c r="R3" s="1123"/>
      <c r="S3" s="1123"/>
    </row>
    <row r="4" spans="1:34" ht="15.75" customHeight="1">
      <c r="A4" s="411"/>
      <c r="B4" s="1144" t="s">
        <v>312</v>
      </c>
      <c r="C4" s="1144"/>
      <c r="D4" s="1144"/>
      <c r="E4" s="1144"/>
      <c r="F4" s="1144"/>
      <c r="G4" s="1144"/>
      <c r="H4" s="1144"/>
      <c r="I4" s="1144"/>
      <c r="J4" s="1144"/>
      <c r="K4" s="1144"/>
      <c r="L4" s="1144"/>
      <c r="M4" s="1144"/>
      <c r="N4" s="1144"/>
      <c r="O4" s="1144"/>
      <c r="P4" s="1144"/>
      <c r="Q4" s="1144"/>
      <c r="R4" s="1144"/>
      <c r="S4" s="1144"/>
    </row>
    <row r="5" spans="1:34" ht="15.75" customHeight="1">
      <c r="A5" s="411"/>
      <c r="B5" s="1144" t="s">
        <v>311</v>
      </c>
      <c r="C5" s="1144"/>
      <c r="D5" s="1144"/>
      <c r="E5" s="1144"/>
      <c r="F5" s="1144"/>
      <c r="G5" s="1144"/>
      <c r="H5" s="1144"/>
      <c r="I5" s="1144"/>
      <c r="J5" s="1144"/>
      <c r="K5" s="1144"/>
      <c r="L5" s="1144"/>
      <c r="M5" s="1144"/>
      <c r="N5" s="1144"/>
      <c r="O5" s="1144"/>
      <c r="P5" s="1144"/>
      <c r="Q5" s="1144"/>
      <c r="R5" s="1144"/>
      <c r="S5" s="1144"/>
    </row>
    <row r="6" spans="1:34" ht="15.75" customHeight="1">
      <c r="A6" s="411"/>
      <c r="B6" s="1144" t="s">
        <v>310</v>
      </c>
      <c r="C6" s="1144"/>
      <c r="D6" s="1144"/>
      <c r="E6" s="1144"/>
      <c r="F6" s="1144"/>
      <c r="G6" s="1144"/>
      <c r="H6" s="1144"/>
      <c r="I6" s="1144"/>
      <c r="J6" s="1144"/>
      <c r="K6" s="1144"/>
      <c r="L6" s="1144"/>
      <c r="M6" s="1144"/>
      <c r="N6" s="1144"/>
      <c r="O6" s="1144"/>
      <c r="P6" s="1144"/>
      <c r="Q6" s="1144"/>
      <c r="R6" s="1144"/>
      <c r="S6" s="1144"/>
      <c r="AC6" s="890"/>
      <c r="AD6" s="890"/>
      <c r="AE6" s="890"/>
      <c r="AF6" s="890"/>
      <c r="AG6" s="890"/>
      <c r="AH6" s="890"/>
    </row>
    <row r="7" spans="1:34" ht="45" customHeight="1">
      <c r="A7" s="1296" t="s">
        <v>381</v>
      </c>
      <c r="B7" s="1296"/>
      <c r="C7" s="1296"/>
      <c r="D7" s="1296"/>
      <c r="E7" s="1296"/>
      <c r="F7" s="1296"/>
      <c r="G7" s="1296"/>
      <c r="H7" s="1296"/>
      <c r="I7" s="1296"/>
      <c r="J7" s="1296"/>
      <c r="K7" s="1296"/>
      <c r="L7" s="1296"/>
      <c r="M7" s="1296"/>
      <c r="N7" s="1296"/>
      <c r="O7" s="1296"/>
      <c r="P7" s="1296"/>
      <c r="Q7" s="1296"/>
      <c r="R7" s="1296"/>
      <c r="S7" s="1296"/>
      <c r="AC7" s="890"/>
      <c r="AD7" s="887"/>
      <c r="AE7" s="887"/>
      <c r="AF7" s="887"/>
      <c r="AG7" s="890"/>
      <c r="AH7" s="890"/>
    </row>
    <row r="8" spans="1:34" ht="15" customHeight="1">
      <c r="B8" s="1304" t="s">
        <v>309</v>
      </c>
      <c r="C8" s="1304"/>
      <c r="D8" s="1304"/>
      <c r="E8" s="1304"/>
      <c r="F8" s="1304"/>
      <c r="G8" s="1304"/>
      <c r="H8" s="1304"/>
      <c r="I8" s="1304"/>
      <c r="J8" s="1304"/>
      <c r="K8" s="1304"/>
      <c r="L8" s="1304"/>
      <c r="M8" s="1304"/>
      <c r="N8" s="1304"/>
      <c r="O8" s="1304"/>
      <c r="P8" s="1304"/>
      <c r="Q8" s="1304"/>
      <c r="R8" s="1304"/>
      <c r="S8" s="1304"/>
      <c r="AC8" s="890"/>
      <c r="AD8" s="890"/>
      <c r="AE8" s="890"/>
      <c r="AF8" s="887"/>
      <c r="AG8" s="890"/>
      <c r="AH8" s="890"/>
    </row>
    <row r="9" spans="1:34" ht="10.5" customHeight="1" thickBot="1">
      <c r="B9" s="410"/>
      <c r="C9" s="410"/>
      <c r="D9" s="410"/>
      <c r="E9" s="410"/>
      <c r="F9" s="410"/>
      <c r="G9" s="410"/>
      <c r="H9" s="907"/>
      <c r="I9" s="907"/>
      <c r="J9" s="410"/>
      <c r="K9" s="410"/>
      <c r="L9" s="410"/>
      <c r="M9" s="410"/>
      <c r="N9" s="410"/>
      <c r="V9" s="899"/>
      <c r="W9" s="899"/>
      <c r="X9" s="899"/>
      <c r="Y9" s="899"/>
      <c r="Z9" s="899"/>
      <c r="AA9" s="899"/>
      <c r="AB9" s="899"/>
      <c r="AC9" s="890"/>
      <c r="AD9" s="890"/>
      <c r="AE9" s="890"/>
      <c r="AF9" s="887"/>
      <c r="AG9" s="890"/>
      <c r="AH9" s="890"/>
    </row>
    <row r="10" spans="1:34" ht="22.5" customHeight="1" thickBot="1">
      <c r="A10" s="1287" t="s">
        <v>161</v>
      </c>
      <c r="B10" s="1302" t="s">
        <v>111</v>
      </c>
      <c r="C10" s="1303"/>
      <c r="D10" s="1299" t="s">
        <v>181</v>
      </c>
      <c r="E10" s="1300"/>
      <c r="F10" s="1300"/>
      <c r="G10" s="1300"/>
      <c r="H10" s="1300"/>
      <c r="I10" s="1300"/>
      <c r="J10" s="1301"/>
      <c r="K10" s="1302" t="s">
        <v>111</v>
      </c>
      <c r="L10" s="1303"/>
      <c r="M10" s="1299" t="s">
        <v>299</v>
      </c>
      <c r="N10" s="1300"/>
      <c r="O10" s="1300"/>
      <c r="P10" s="1300"/>
      <c r="Q10" s="1300"/>
      <c r="R10" s="1300"/>
      <c r="S10" s="1301"/>
      <c r="V10" s="899"/>
      <c r="W10" s="899"/>
      <c r="X10" s="899"/>
      <c r="Y10" s="899"/>
      <c r="Z10" s="899"/>
      <c r="AA10" s="899"/>
      <c r="AB10" s="899"/>
      <c r="AC10" s="890"/>
      <c r="AD10" s="890"/>
      <c r="AE10" s="890">
        <v>1</v>
      </c>
      <c r="AF10" s="887"/>
      <c r="AG10" s="890"/>
      <c r="AH10" s="890"/>
    </row>
    <row r="11" spans="1:34" s="406" customFormat="1" ht="24.75" customHeight="1">
      <c r="A11" s="1288"/>
      <c r="B11" s="409" t="s">
        <v>308</v>
      </c>
      <c r="C11" s="407" t="s">
        <v>307</v>
      </c>
      <c r="D11" s="1292" t="s">
        <v>160</v>
      </c>
      <c r="E11" s="1294" t="s">
        <v>159</v>
      </c>
      <c r="F11" s="1295"/>
      <c r="G11" s="1290" t="s">
        <v>435</v>
      </c>
      <c r="H11" s="1290" t="s">
        <v>430</v>
      </c>
      <c r="I11" s="1290" t="s">
        <v>436</v>
      </c>
      <c r="J11" s="1305" t="s">
        <v>147</v>
      </c>
      <c r="K11" s="408" t="s">
        <v>308</v>
      </c>
      <c r="L11" s="407" t="s">
        <v>307</v>
      </c>
      <c r="M11" s="1292" t="s">
        <v>160</v>
      </c>
      <c r="N11" s="1294" t="s">
        <v>159</v>
      </c>
      <c r="O11" s="1295"/>
      <c r="P11" s="1290" t="s">
        <v>435</v>
      </c>
      <c r="Q11" s="1290" t="s">
        <v>430</v>
      </c>
      <c r="R11" s="1290" t="s">
        <v>436</v>
      </c>
      <c r="S11" s="1305" t="s">
        <v>147</v>
      </c>
      <c r="T11" s="1297" t="s">
        <v>415</v>
      </c>
      <c r="V11" s="900"/>
      <c r="W11" s="900"/>
      <c r="X11" s="900"/>
      <c r="Y11" s="900"/>
      <c r="Z11" s="900"/>
      <c r="AA11" s="900"/>
      <c r="AB11" s="900"/>
      <c r="AC11" s="897"/>
      <c r="AD11" s="897"/>
      <c r="AE11" s="897">
        <v>2</v>
      </c>
      <c r="AF11" s="925"/>
      <c r="AG11" s="897"/>
      <c r="AH11" s="897"/>
    </row>
    <row r="12" spans="1:34" s="124" customFormat="1" ht="29.25" customHeight="1" thickBot="1">
      <c r="A12" s="1289"/>
      <c r="B12" s="405" t="s">
        <v>306</v>
      </c>
      <c r="C12" s="403" t="s">
        <v>306</v>
      </c>
      <c r="D12" s="1293"/>
      <c r="E12" s="142" t="s">
        <v>305</v>
      </c>
      <c r="F12" s="142" t="s">
        <v>304</v>
      </c>
      <c r="G12" s="1291"/>
      <c r="H12" s="1291"/>
      <c r="I12" s="1291"/>
      <c r="J12" s="1306"/>
      <c r="K12" s="404" t="s">
        <v>306</v>
      </c>
      <c r="L12" s="403" t="s">
        <v>306</v>
      </c>
      <c r="M12" s="1293"/>
      <c r="N12" s="142" t="s">
        <v>305</v>
      </c>
      <c r="O12" s="142" t="s">
        <v>304</v>
      </c>
      <c r="P12" s="1291"/>
      <c r="Q12" s="1291"/>
      <c r="R12" s="1291"/>
      <c r="S12" s="1306"/>
      <c r="T12" s="1298"/>
      <c r="V12" s="898"/>
      <c r="W12" s="898"/>
      <c r="X12" s="898"/>
      <c r="Y12" s="898"/>
      <c r="Z12" s="898"/>
      <c r="AA12" s="898"/>
      <c r="AB12" s="898"/>
      <c r="AC12" s="553"/>
      <c r="AD12" s="553"/>
      <c r="AE12" s="897" t="s">
        <v>464</v>
      </c>
      <c r="AF12" s="889"/>
      <c r="AG12" s="553"/>
      <c r="AH12" s="553"/>
    </row>
    <row r="13" spans="1:34" s="124" customFormat="1" ht="13.2">
      <c r="A13" s="783"/>
      <c r="B13" s="936"/>
      <c r="C13" s="937"/>
      <c r="D13" s="530"/>
      <c r="E13" s="531"/>
      <c r="F13" s="531"/>
      <c r="G13" s="530"/>
      <c r="H13" s="914"/>
      <c r="I13" s="914"/>
      <c r="J13" s="775">
        <v>0</v>
      </c>
      <c r="K13" s="948"/>
      <c r="L13" s="937"/>
      <c r="M13" s="530"/>
      <c r="N13" s="531"/>
      <c r="O13" s="531"/>
      <c r="P13" s="530"/>
      <c r="Q13" s="914"/>
      <c r="R13" s="914"/>
      <c r="S13" s="532">
        <v>0</v>
      </c>
      <c r="T13" s="532"/>
      <c r="V13" s="898"/>
      <c r="W13" s="898"/>
      <c r="X13" s="898"/>
      <c r="Y13" s="898"/>
      <c r="Z13" s="898"/>
      <c r="AA13" s="898"/>
      <c r="AB13" s="898"/>
      <c r="AC13" s="553"/>
      <c r="AD13" s="553"/>
      <c r="AE13" s="553" t="s">
        <v>426</v>
      </c>
      <c r="AF13" s="889"/>
      <c r="AG13" s="553"/>
      <c r="AH13" s="553"/>
    </row>
    <row r="14" spans="1:34" s="124" customFormat="1" ht="13.2">
      <c r="A14" s="784"/>
      <c r="B14" s="938"/>
      <c r="C14" s="939"/>
      <c r="D14" s="534"/>
      <c r="E14" s="531"/>
      <c r="F14" s="531"/>
      <c r="G14" s="530"/>
      <c r="H14" s="914"/>
      <c r="I14" s="914"/>
      <c r="J14" s="775">
        <v>0</v>
      </c>
      <c r="K14" s="949"/>
      <c r="L14" s="937"/>
      <c r="M14" s="530"/>
      <c r="N14" s="531"/>
      <c r="O14" s="531"/>
      <c r="P14" s="530"/>
      <c r="Q14" s="914"/>
      <c r="R14" s="914"/>
      <c r="S14" s="532">
        <v>0</v>
      </c>
      <c r="T14" s="532"/>
      <c r="V14" s="898"/>
      <c r="W14" s="898"/>
      <c r="X14" s="898"/>
      <c r="Y14" s="898"/>
      <c r="Z14" s="898"/>
      <c r="AA14" s="898"/>
      <c r="AB14" s="898"/>
      <c r="AC14" s="553"/>
      <c r="AD14" s="553"/>
      <c r="AE14" s="553" t="s">
        <v>427</v>
      </c>
      <c r="AF14" s="889"/>
      <c r="AG14" s="553"/>
      <c r="AH14" s="553"/>
    </row>
    <row r="15" spans="1:34" s="141" customFormat="1" ht="13.2">
      <c r="A15" s="785"/>
      <c r="B15" s="940"/>
      <c r="C15" s="941"/>
      <c r="D15" s="776"/>
      <c r="E15" s="777"/>
      <c r="F15" s="777"/>
      <c r="G15" s="778"/>
      <c r="H15" s="922"/>
      <c r="I15" s="922"/>
      <c r="J15" s="775">
        <v>0</v>
      </c>
      <c r="K15" s="949"/>
      <c r="L15" s="937"/>
      <c r="M15" s="530"/>
      <c r="N15" s="531"/>
      <c r="O15" s="531"/>
      <c r="P15" s="530"/>
      <c r="Q15" s="914"/>
      <c r="R15" s="914"/>
      <c r="S15" s="532">
        <v>0</v>
      </c>
      <c r="T15" s="532"/>
      <c r="V15" s="901"/>
      <c r="W15" s="898"/>
      <c r="X15" s="898"/>
      <c r="Y15" s="898"/>
      <c r="Z15" s="898"/>
      <c r="AA15" s="898"/>
      <c r="AB15" s="898"/>
      <c r="AC15" s="553"/>
      <c r="AD15" s="554"/>
      <c r="AE15" s="553">
        <v>4</v>
      </c>
      <c r="AF15" s="888"/>
      <c r="AG15" s="554"/>
      <c r="AH15" s="554"/>
    </row>
    <row r="16" spans="1:34" s="124" customFormat="1" ht="13.2">
      <c r="A16" s="784"/>
      <c r="B16" s="942"/>
      <c r="C16" s="943"/>
      <c r="D16" s="534"/>
      <c r="E16" s="535"/>
      <c r="F16" s="535"/>
      <c r="G16" s="534"/>
      <c r="H16" s="914"/>
      <c r="I16" s="914"/>
      <c r="J16" s="775">
        <v>0</v>
      </c>
      <c r="K16" s="949"/>
      <c r="L16" s="937"/>
      <c r="M16" s="530"/>
      <c r="N16" s="531"/>
      <c r="O16" s="531"/>
      <c r="P16" s="530"/>
      <c r="Q16" s="914"/>
      <c r="R16" s="914"/>
      <c r="S16" s="532">
        <v>0</v>
      </c>
      <c r="T16" s="532"/>
      <c r="V16" s="898"/>
      <c r="W16" s="898"/>
      <c r="X16" s="898"/>
      <c r="Y16" s="898"/>
      <c r="Z16" s="898"/>
      <c r="AA16" s="898"/>
      <c r="AB16" s="898"/>
      <c r="AC16" s="553"/>
      <c r="AD16" s="553"/>
      <c r="AE16" s="554">
        <v>5</v>
      </c>
      <c r="AF16" s="889"/>
      <c r="AG16" s="553"/>
      <c r="AH16" s="553"/>
    </row>
    <row r="17" spans="1:220" s="124" customFormat="1" ht="13.2">
      <c r="A17" s="784"/>
      <c r="B17" s="938"/>
      <c r="C17" s="939"/>
      <c r="D17" s="534"/>
      <c r="E17" s="535"/>
      <c r="F17" s="535"/>
      <c r="G17" s="534"/>
      <c r="H17" s="914"/>
      <c r="I17" s="914"/>
      <c r="J17" s="775">
        <v>0</v>
      </c>
      <c r="K17" s="949"/>
      <c r="L17" s="937"/>
      <c r="M17" s="530"/>
      <c r="N17" s="531"/>
      <c r="O17" s="531"/>
      <c r="P17" s="530"/>
      <c r="Q17" s="914"/>
      <c r="R17" s="914"/>
      <c r="S17" s="532">
        <v>0</v>
      </c>
      <c r="T17" s="532"/>
      <c r="V17" s="898"/>
      <c r="W17" s="898"/>
      <c r="X17" s="898"/>
      <c r="Y17" s="898"/>
      <c r="Z17" s="898"/>
      <c r="AA17" s="898"/>
      <c r="AB17" s="898"/>
      <c r="AC17" s="553"/>
      <c r="AD17" s="553"/>
      <c r="AE17" s="553"/>
      <c r="AF17" s="889"/>
      <c r="AG17" s="553"/>
      <c r="AH17" s="553"/>
    </row>
    <row r="18" spans="1:220" s="124" customFormat="1" ht="13.2">
      <c r="A18" s="784"/>
      <c r="B18" s="938"/>
      <c r="C18" s="939"/>
      <c r="D18" s="534"/>
      <c r="E18" s="535"/>
      <c r="F18" s="535"/>
      <c r="G18" s="534"/>
      <c r="H18" s="914"/>
      <c r="I18" s="914"/>
      <c r="J18" s="775">
        <v>0</v>
      </c>
      <c r="K18" s="949"/>
      <c r="L18" s="937"/>
      <c r="M18" s="530"/>
      <c r="N18" s="531"/>
      <c r="O18" s="531"/>
      <c r="P18" s="530"/>
      <c r="Q18" s="914"/>
      <c r="R18" s="914"/>
      <c r="S18" s="532">
        <v>0</v>
      </c>
      <c r="T18" s="532"/>
      <c r="V18" s="898"/>
      <c r="W18" s="898"/>
      <c r="X18" s="898"/>
      <c r="Y18" s="898"/>
      <c r="Z18" s="898"/>
      <c r="AA18" s="898"/>
      <c r="AB18" s="898"/>
      <c r="AC18" s="553"/>
      <c r="AD18" s="553"/>
      <c r="AE18" s="553"/>
      <c r="AF18" s="889"/>
      <c r="AG18" s="553"/>
      <c r="AH18" s="553"/>
    </row>
    <row r="19" spans="1:220" s="141" customFormat="1" ht="13.2">
      <c r="A19" s="785"/>
      <c r="B19" s="940"/>
      <c r="C19" s="941"/>
      <c r="D19" s="776"/>
      <c r="E19" s="777"/>
      <c r="F19" s="777"/>
      <c r="G19" s="778"/>
      <c r="H19" s="922"/>
      <c r="I19" s="922"/>
      <c r="J19" s="775">
        <v>0</v>
      </c>
      <c r="K19" s="949"/>
      <c r="L19" s="937"/>
      <c r="M19" s="530"/>
      <c r="N19" s="531"/>
      <c r="O19" s="531"/>
      <c r="P19" s="530"/>
      <c r="Q19" s="914"/>
      <c r="R19" s="914"/>
      <c r="S19" s="532">
        <v>0</v>
      </c>
      <c r="T19" s="532"/>
      <c r="V19" s="901"/>
      <c r="W19" s="898"/>
      <c r="X19" s="898"/>
      <c r="Y19" s="898"/>
      <c r="Z19" s="898"/>
      <c r="AA19" s="898"/>
      <c r="AB19" s="898"/>
      <c r="AC19" s="553"/>
      <c r="AD19" s="554"/>
      <c r="AE19" s="553"/>
      <c r="AF19" s="888"/>
      <c r="AG19" s="554"/>
      <c r="AH19" s="554"/>
    </row>
    <row r="20" spans="1:220" s="124" customFormat="1" ht="13.2">
      <c r="A20" s="784"/>
      <c r="B20" s="942"/>
      <c r="C20" s="943"/>
      <c r="D20" s="534"/>
      <c r="E20" s="535"/>
      <c r="F20" s="535"/>
      <c r="G20" s="534"/>
      <c r="H20" s="914"/>
      <c r="I20" s="914"/>
      <c r="J20" s="775">
        <v>0</v>
      </c>
      <c r="K20" s="949"/>
      <c r="L20" s="937"/>
      <c r="M20" s="530"/>
      <c r="N20" s="531"/>
      <c r="O20" s="531"/>
      <c r="P20" s="530"/>
      <c r="Q20" s="914"/>
      <c r="R20" s="914"/>
      <c r="S20" s="532">
        <v>0</v>
      </c>
      <c r="T20" s="532"/>
      <c r="V20" s="898"/>
      <c r="W20" s="898"/>
      <c r="X20" s="898"/>
      <c r="Y20" s="898"/>
      <c r="Z20" s="898"/>
      <c r="AA20" s="898"/>
      <c r="AB20" s="898"/>
      <c r="AC20" s="898"/>
      <c r="AD20" s="553"/>
      <c r="AE20" s="554"/>
      <c r="AF20" s="889"/>
    </row>
    <row r="21" spans="1:220" s="124" customFormat="1" ht="13.2">
      <c r="A21" s="784"/>
      <c r="B21" s="938"/>
      <c r="C21" s="939"/>
      <c r="D21" s="534"/>
      <c r="E21" s="535"/>
      <c r="F21" s="535"/>
      <c r="G21" s="534"/>
      <c r="H21" s="914"/>
      <c r="I21" s="914"/>
      <c r="J21" s="775">
        <v>0</v>
      </c>
      <c r="K21" s="949"/>
      <c r="L21" s="937"/>
      <c r="M21" s="530"/>
      <c r="N21" s="531"/>
      <c r="O21" s="531"/>
      <c r="P21" s="530"/>
      <c r="Q21" s="914"/>
      <c r="R21" s="914"/>
      <c r="S21" s="532">
        <v>0</v>
      </c>
      <c r="T21" s="532"/>
      <c r="V21" s="898"/>
      <c r="W21" s="898"/>
      <c r="X21" s="898"/>
      <c r="Y21" s="898"/>
      <c r="Z21" s="898"/>
      <c r="AA21" s="898"/>
      <c r="AB21" s="898"/>
      <c r="AC21" s="898"/>
      <c r="AD21" s="553"/>
      <c r="AE21" s="553"/>
      <c r="AF21" s="889"/>
    </row>
    <row r="22" spans="1:220" s="124" customFormat="1" ht="13.2">
      <c r="A22" s="784"/>
      <c r="B22" s="938"/>
      <c r="C22" s="939"/>
      <c r="D22" s="534"/>
      <c r="E22" s="535"/>
      <c r="F22" s="535"/>
      <c r="G22" s="534"/>
      <c r="H22" s="914"/>
      <c r="I22" s="914"/>
      <c r="J22" s="775">
        <v>0</v>
      </c>
      <c r="K22" s="949"/>
      <c r="L22" s="937"/>
      <c r="M22" s="530"/>
      <c r="N22" s="531"/>
      <c r="O22" s="531"/>
      <c r="P22" s="530"/>
      <c r="Q22" s="914"/>
      <c r="R22" s="914"/>
      <c r="S22" s="532">
        <v>0</v>
      </c>
      <c r="T22" s="532"/>
      <c r="V22" s="898"/>
      <c r="W22" s="898"/>
      <c r="X22" s="898"/>
      <c r="Y22" s="898"/>
      <c r="Z22" s="898"/>
      <c r="AA22" s="898"/>
      <c r="AB22" s="898"/>
      <c r="AC22" s="898"/>
      <c r="AD22" s="553"/>
      <c r="AE22" s="553"/>
      <c r="AF22" s="889"/>
    </row>
    <row r="23" spans="1:220" s="141" customFormat="1" ht="13.2">
      <c r="A23" s="785"/>
      <c r="B23" s="944"/>
      <c r="C23" s="945"/>
      <c r="D23" s="776"/>
      <c r="E23" s="777"/>
      <c r="F23" s="777"/>
      <c r="G23" s="778"/>
      <c r="H23" s="922"/>
      <c r="I23" s="922"/>
      <c r="J23" s="775">
        <v>0</v>
      </c>
      <c r="K23" s="949"/>
      <c r="L23" s="937"/>
      <c r="M23" s="530"/>
      <c r="N23" s="531"/>
      <c r="O23" s="531"/>
      <c r="P23" s="530"/>
      <c r="Q23" s="914"/>
      <c r="R23" s="914"/>
      <c r="S23" s="532">
        <v>0</v>
      </c>
      <c r="T23" s="532"/>
      <c r="V23" s="901"/>
      <c r="W23" s="898"/>
      <c r="X23" s="898"/>
      <c r="Y23" s="898"/>
      <c r="Z23" s="898"/>
      <c r="AA23" s="898"/>
      <c r="AB23" s="898"/>
      <c r="AC23" s="898"/>
      <c r="AD23" s="554"/>
      <c r="AE23" s="553"/>
      <c r="AF23" s="888"/>
    </row>
    <row r="24" spans="1:220" s="124" customFormat="1" ht="13.2">
      <c r="A24" s="784"/>
      <c r="B24" s="938"/>
      <c r="C24" s="939"/>
      <c r="D24" s="534"/>
      <c r="E24" s="535"/>
      <c r="F24" s="535"/>
      <c r="G24" s="534"/>
      <c r="H24" s="914"/>
      <c r="I24" s="914"/>
      <c r="J24" s="775">
        <v>0</v>
      </c>
      <c r="K24" s="949"/>
      <c r="L24" s="937"/>
      <c r="M24" s="530"/>
      <c r="N24" s="531"/>
      <c r="O24" s="531"/>
      <c r="P24" s="530"/>
      <c r="Q24" s="914"/>
      <c r="R24" s="914"/>
      <c r="S24" s="532">
        <v>0</v>
      </c>
      <c r="T24" s="532"/>
      <c r="V24" s="898"/>
      <c r="W24" s="898"/>
      <c r="X24" s="898"/>
      <c r="Y24" s="898"/>
      <c r="Z24" s="898"/>
      <c r="AA24" s="898"/>
      <c r="AB24" s="898"/>
      <c r="AC24" s="898"/>
      <c r="AD24" s="553"/>
      <c r="AE24" s="554"/>
      <c r="AF24" s="889"/>
    </row>
    <row r="25" spans="1:220" s="124" customFormat="1" ht="13.2">
      <c r="A25" s="784"/>
      <c r="B25" s="938"/>
      <c r="C25" s="939"/>
      <c r="D25" s="534"/>
      <c r="E25" s="535"/>
      <c r="F25" s="535"/>
      <c r="G25" s="534"/>
      <c r="H25" s="914"/>
      <c r="I25" s="914"/>
      <c r="J25" s="775">
        <v>0</v>
      </c>
      <c r="K25" s="949"/>
      <c r="L25" s="937"/>
      <c r="M25" s="530"/>
      <c r="N25" s="531"/>
      <c r="O25" s="531"/>
      <c r="P25" s="530"/>
      <c r="Q25" s="914"/>
      <c r="R25" s="914"/>
      <c r="S25" s="532">
        <v>0</v>
      </c>
      <c r="T25" s="532"/>
      <c r="V25" s="898"/>
      <c r="W25" s="898"/>
      <c r="X25" s="898"/>
      <c r="Y25" s="898"/>
      <c r="Z25" s="898"/>
      <c r="AA25" s="898"/>
      <c r="AB25" s="898"/>
      <c r="AC25" s="898"/>
      <c r="AD25" s="898"/>
      <c r="AE25" s="553"/>
      <c r="AF25" s="898"/>
    </row>
    <row r="26" spans="1:220" s="141" customFormat="1" ht="13.2">
      <c r="A26" s="785"/>
      <c r="B26" s="944"/>
      <c r="C26" s="945"/>
      <c r="D26" s="776"/>
      <c r="E26" s="777"/>
      <c r="F26" s="777"/>
      <c r="G26" s="778"/>
      <c r="H26" s="922"/>
      <c r="I26" s="922"/>
      <c r="J26" s="775">
        <v>0</v>
      </c>
      <c r="K26" s="949"/>
      <c r="L26" s="937"/>
      <c r="M26" s="530"/>
      <c r="N26" s="531"/>
      <c r="O26" s="531"/>
      <c r="P26" s="530"/>
      <c r="Q26" s="914"/>
      <c r="R26" s="914"/>
      <c r="S26" s="532">
        <v>0</v>
      </c>
      <c r="T26" s="532"/>
      <c r="V26" s="901"/>
      <c r="W26" s="898"/>
      <c r="X26" s="898"/>
      <c r="Y26" s="898"/>
      <c r="Z26" s="898"/>
      <c r="AA26" s="898"/>
      <c r="AB26" s="898"/>
      <c r="AC26" s="898"/>
      <c r="AD26" s="901"/>
      <c r="AE26" s="898"/>
      <c r="AF26" s="901"/>
    </row>
    <row r="27" spans="1:220" s="124" customFormat="1" ht="13.2">
      <c r="A27" s="784"/>
      <c r="B27" s="942"/>
      <c r="C27" s="943"/>
      <c r="D27" s="534"/>
      <c r="E27" s="535"/>
      <c r="F27" s="535"/>
      <c r="G27" s="534"/>
      <c r="H27" s="914"/>
      <c r="I27" s="914"/>
      <c r="J27" s="775">
        <v>0</v>
      </c>
      <c r="K27" s="949"/>
      <c r="L27" s="937"/>
      <c r="M27" s="530"/>
      <c r="N27" s="531"/>
      <c r="O27" s="531"/>
      <c r="P27" s="530"/>
      <c r="Q27" s="914"/>
      <c r="R27" s="914"/>
      <c r="S27" s="532">
        <v>0</v>
      </c>
      <c r="T27" s="532"/>
      <c r="V27" s="898"/>
      <c r="W27" s="898"/>
      <c r="X27" s="898"/>
      <c r="Y27" s="898"/>
      <c r="Z27" s="898"/>
      <c r="AA27" s="898"/>
      <c r="AB27" s="898"/>
      <c r="AC27" s="898"/>
      <c r="AD27" s="898"/>
      <c r="AE27" s="901"/>
      <c r="AF27" s="898"/>
    </row>
    <row r="28" spans="1:220" s="124" customFormat="1" ht="13.2">
      <c r="A28" s="784"/>
      <c r="B28" s="942"/>
      <c r="C28" s="943"/>
      <c r="D28" s="534"/>
      <c r="E28" s="535"/>
      <c r="F28" s="535"/>
      <c r="G28" s="534"/>
      <c r="H28" s="914"/>
      <c r="I28" s="914"/>
      <c r="J28" s="775">
        <v>0</v>
      </c>
      <c r="K28" s="949"/>
      <c r="L28" s="937"/>
      <c r="M28" s="530"/>
      <c r="N28" s="531"/>
      <c r="O28" s="531"/>
      <c r="P28" s="530"/>
      <c r="Q28" s="914"/>
      <c r="R28" s="914"/>
      <c r="S28" s="532">
        <v>0</v>
      </c>
      <c r="T28" s="532"/>
      <c r="V28" s="898"/>
      <c r="W28" s="898"/>
      <c r="X28" s="898"/>
      <c r="Y28" s="898"/>
      <c r="Z28" s="898"/>
      <c r="AA28" s="898"/>
      <c r="AB28" s="898"/>
      <c r="AC28" s="898"/>
      <c r="AD28" s="898"/>
      <c r="AE28" s="898"/>
      <c r="AF28" s="898"/>
    </row>
    <row r="29" spans="1:220" s="124" customFormat="1" ht="13.2">
      <c r="A29" s="784"/>
      <c r="B29" s="942"/>
      <c r="C29" s="943"/>
      <c r="D29" s="534"/>
      <c r="E29" s="535"/>
      <c r="F29" s="535"/>
      <c r="G29" s="534"/>
      <c r="H29" s="914"/>
      <c r="I29" s="914"/>
      <c r="J29" s="775">
        <v>0</v>
      </c>
      <c r="K29" s="949"/>
      <c r="L29" s="937"/>
      <c r="M29" s="530"/>
      <c r="N29" s="531"/>
      <c r="O29" s="531"/>
      <c r="P29" s="530"/>
      <c r="Q29" s="914"/>
      <c r="R29" s="914"/>
      <c r="S29" s="532">
        <v>0</v>
      </c>
      <c r="T29" s="532"/>
      <c r="V29" s="898"/>
      <c r="W29" s="898"/>
      <c r="X29" s="898"/>
      <c r="Y29" s="898"/>
      <c r="Z29" s="898"/>
      <c r="AA29" s="898"/>
      <c r="AB29" s="898"/>
      <c r="AC29" s="898"/>
      <c r="AD29" s="898"/>
      <c r="AE29" s="898"/>
      <c r="AF29" s="898"/>
    </row>
    <row r="30" spans="1:220" s="124" customFormat="1" ht="13.2">
      <c r="A30" s="784"/>
      <c r="B30" s="942"/>
      <c r="C30" s="943"/>
      <c r="D30" s="534"/>
      <c r="E30" s="535"/>
      <c r="F30" s="535"/>
      <c r="G30" s="534"/>
      <c r="H30" s="914"/>
      <c r="I30" s="914"/>
      <c r="J30" s="775">
        <v>0</v>
      </c>
      <c r="K30" s="949"/>
      <c r="L30" s="937"/>
      <c r="M30" s="530"/>
      <c r="N30" s="531"/>
      <c r="O30" s="531"/>
      <c r="P30" s="530"/>
      <c r="Q30" s="914"/>
      <c r="R30" s="914"/>
      <c r="S30" s="532">
        <v>0</v>
      </c>
      <c r="T30" s="532"/>
      <c r="V30" s="898"/>
      <c r="W30" s="898"/>
      <c r="X30" s="898"/>
      <c r="Y30" s="898"/>
      <c r="Z30" s="898"/>
      <c r="AA30" s="898"/>
      <c r="AB30" s="898"/>
      <c r="AC30" s="898"/>
      <c r="AD30" s="898"/>
      <c r="AE30" s="898"/>
      <c r="AF30" s="898"/>
    </row>
    <row r="31" spans="1:220" s="141" customFormat="1" ht="13.8" thickBot="1">
      <c r="A31" s="786"/>
      <c r="B31" s="946"/>
      <c r="C31" s="947"/>
      <c r="D31" s="779"/>
      <c r="E31" s="780"/>
      <c r="F31" s="780"/>
      <c r="G31" s="781"/>
      <c r="H31" s="923"/>
      <c r="I31" s="923"/>
      <c r="J31" s="782">
        <v>0</v>
      </c>
      <c r="K31" s="949"/>
      <c r="L31" s="937"/>
      <c r="M31" s="530"/>
      <c r="N31" s="531"/>
      <c r="O31" s="531"/>
      <c r="P31" s="530"/>
      <c r="Q31" s="914"/>
      <c r="R31" s="914"/>
      <c r="S31" s="532">
        <v>0</v>
      </c>
      <c r="T31" s="532"/>
      <c r="V31" s="901"/>
      <c r="W31" s="898"/>
      <c r="X31" s="898"/>
      <c r="Y31" s="898"/>
      <c r="Z31" s="898"/>
      <c r="AA31" s="898"/>
      <c r="AB31" s="898"/>
      <c r="AC31" s="898"/>
      <c r="AD31" s="901"/>
      <c r="AE31" s="898"/>
      <c r="AF31" s="901"/>
    </row>
    <row r="32" spans="1:220" s="394" customFormat="1" ht="23.25" customHeight="1" thickBot="1">
      <c r="A32" s="402"/>
      <c r="D32" s="400" t="s">
        <v>154</v>
      </c>
      <c r="E32" s="399">
        <f>SUM(E13:E31)</f>
        <v>0</v>
      </c>
      <c r="F32" s="398">
        <f>SUM(F13:F31)</f>
        <v>0</v>
      </c>
      <c r="G32" s="136"/>
      <c r="H32" s="136"/>
      <c r="I32" s="136"/>
      <c r="J32" s="135">
        <f>SUM(J13:J31)</f>
        <v>0</v>
      </c>
      <c r="K32" s="401"/>
      <c r="L32" s="401"/>
      <c r="M32" s="400" t="s">
        <v>154</v>
      </c>
      <c r="N32" s="399">
        <f>SUM(N13:N31)</f>
        <v>0</v>
      </c>
      <c r="O32" s="398">
        <f>SUM(O13:O31)</f>
        <v>0</v>
      </c>
      <c r="P32" s="136"/>
      <c r="Q32" s="136"/>
      <c r="R32" s="136"/>
      <c r="S32" s="135">
        <f>SUM(S13:S31)</f>
        <v>0</v>
      </c>
      <c r="T32" s="134"/>
      <c r="U32" s="134"/>
      <c r="V32" s="902"/>
      <c r="W32" s="902"/>
      <c r="X32" s="902"/>
      <c r="Y32" s="902"/>
      <c r="Z32" s="902"/>
      <c r="AA32" s="902"/>
      <c r="AB32" s="902"/>
      <c r="AC32" s="902"/>
      <c r="AD32" s="902"/>
      <c r="AE32" s="901"/>
      <c r="AF32" s="902"/>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6">
      <c r="A33" s="950" t="s">
        <v>116</v>
      </c>
      <c r="B33" s="397"/>
      <c r="C33" s="397"/>
      <c r="D33" s="397"/>
      <c r="E33" s="397"/>
      <c r="F33" s="395"/>
      <c r="G33" s="395"/>
      <c r="H33" s="395"/>
      <c r="I33" s="395"/>
      <c r="J33" s="395"/>
      <c r="K33" s="396"/>
      <c r="L33" s="395"/>
      <c r="M33" s="395"/>
      <c r="N33" s="395"/>
      <c r="O33" s="134"/>
      <c r="P33" s="134"/>
      <c r="Q33" s="134"/>
      <c r="R33" s="134"/>
      <c r="S33" s="134"/>
      <c r="T33" s="134"/>
      <c r="U33" s="134"/>
      <c r="V33" s="902"/>
      <c r="W33" s="902"/>
      <c r="X33" s="902"/>
      <c r="Y33" s="902"/>
      <c r="Z33" s="902"/>
      <c r="AA33" s="902"/>
      <c r="AB33" s="902"/>
      <c r="AC33" s="902"/>
      <c r="AD33" s="902"/>
      <c r="AE33" s="902"/>
      <c r="AF33" s="902"/>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06"/>
      <c r="I34" s="906"/>
      <c r="J34" s="391"/>
      <c r="K34" s="392"/>
      <c r="L34" s="391"/>
      <c r="M34" s="391"/>
      <c r="N34" s="391"/>
      <c r="V34" s="903"/>
      <c r="W34" s="903"/>
      <c r="X34" s="903"/>
      <c r="Y34" s="903"/>
      <c r="Z34" s="903"/>
      <c r="AA34" s="903"/>
      <c r="AB34" s="903"/>
      <c r="AC34" s="903"/>
      <c r="AD34" s="903"/>
      <c r="AE34" s="902"/>
      <c r="AF34" s="903"/>
    </row>
    <row r="35" spans="1:220" s="126" customFormat="1" ht="15" customHeight="1">
      <c r="A35" s="364"/>
      <c r="B35" s="393"/>
      <c r="C35" s="393"/>
      <c r="D35" s="393"/>
      <c r="E35" s="393"/>
      <c r="F35" s="391"/>
      <c r="G35" s="391"/>
      <c r="H35" s="920" t="s">
        <v>434</v>
      </c>
      <c r="I35" s="921">
        <f>COUNTIF(I13:I31,"Tak")</f>
        <v>0</v>
      </c>
      <c r="J35" s="921">
        <f>SUMIF(I13:I31,"Tak",J13:J31)</f>
        <v>0</v>
      </c>
      <c r="K35" s="392"/>
      <c r="L35" s="391"/>
      <c r="M35" s="391"/>
      <c r="N35" s="391"/>
      <c r="Q35" s="920" t="s">
        <v>434</v>
      </c>
      <c r="R35" s="921">
        <f>COUNTIF(R13:R31,"Tak")</f>
        <v>0</v>
      </c>
      <c r="S35" s="921">
        <f>SUMIF(R13:R31,"Tak",S13:S31)</f>
        <v>0</v>
      </c>
      <c r="AE35" s="903"/>
    </row>
    <row r="36" spans="1:220" s="126" customFormat="1" ht="15" customHeight="1">
      <c r="B36" s="1115"/>
      <c r="C36" s="1115"/>
      <c r="D36" s="1115"/>
      <c r="J36" s="919" t="e">
        <f>J35/J32</f>
        <v>#DIV/0!</v>
      </c>
      <c r="K36" s="390"/>
      <c r="P36" s="1115"/>
      <c r="Q36" s="904"/>
      <c r="R36" s="904"/>
      <c r="S36" s="919" t="e">
        <f>S35/S32</f>
        <v>#DIV/0!</v>
      </c>
    </row>
    <row r="37" spans="1:220" ht="15.75" customHeight="1">
      <c r="B37" s="1115"/>
      <c r="C37" s="1115"/>
      <c r="D37" s="1115"/>
      <c r="J37" s="123"/>
      <c r="P37" s="1115"/>
      <c r="Q37" s="904"/>
      <c r="R37" s="904"/>
      <c r="AE37" s="126"/>
    </row>
    <row r="38" spans="1:220" ht="13.5" customHeight="1">
      <c r="B38" s="1116"/>
      <c r="C38" s="1116"/>
      <c r="D38" s="1116"/>
      <c r="J38" s="123"/>
      <c r="P38" s="1116"/>
      <c r="Q38" s="924"/>
      <c r="R38" s="924"/>
    </row>
    <row r="39" spans="1:220">
      <c r="B39" s="148" t="s">
        <v>114</v>
      </c>
      <c r="C39" s="389"/>
      <c r="D39" s="389"/>
      <c r="J39" s="123"/>
      <c r="P39" s="80" t="s">
        <v>114</v>
      </c>
      <c r="Q39" s="80"/>
      <c r="R39" s="80"/>
    </row>
    <row r="40" spans="1:220">
      <c r="B40" s="359" t="s">
        <v>113</v>
      </c>
      <c r="C40" s="389"/>
      <c r="D40" s="389"/>
      <c r="P40" s="359" t="s">
        <v>113</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$AE$10:$AE$16</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topLeftCell="A23" zoomScaleNormal="100" zoomScaleSheetLayoutView="100" workbookViewId="0">
      <selection activeCell="L37" sqref="L37"/>
    </sheetView>
  </sheetViews>
  <sheetFormatPr defaultColWidth="9.109375" defaultRowHeight="13.2"/>
  <cols>
    <col min="1" max="1" width="4.5546875" style="145" customWidth="1"/>
    <col min="2" max="2" width="25.109375" style="145" customWidth="1"/>
    <col min="3" max="3" width="34.44140625" style="145" customWidth="1"/>
    <col min="4" max="4" width="4.33203125" style="145" customWidth="1"/>
    <col min="5" max="5" width="10" style="145" customWidth="1"/>
    <col min="6" max="6" width="14.44140625" style="145" customWidth="1"/>
    <col min="7" max="7" width="3.33203125" style="145" customWidth="1"/>
    <col min="8" max="16384" width="9.109375" style="145"/>
  </cols>
  <sheetData>
    <row r="1" spans="1:17" ht="15" customHeight="1">
      <c r="B1" s="1184" t="s">
        <v>492</v>
      </c>
      <c r="C1" s="1184"/>
      <c r="D1" s="1184"/>
      <c r="E1" s="1184"/>
      <c r="F1" s="787"/>
    </row>
    <row r="2" spans="1:17">
      <c r="F2" s="422"/>
    </row>
    <row r="3" spans="1:17">
      <c r="A3" s="116" t="s">
        <v>152</v>
      </c>
      <c r="B3" s="116"/>
      <c r="C3" s="114"/>
      <c r="D3" s="1123"/>
      <c r="E3" s="1123"/>
      <c r="F3" s="1123"/>
    </row>
    <row r="4" spans="1:17">
      <c r="A4" s="115" t="s">
        <v>198</v>
      </c>
      <c r="B4" s="115"/>
    </row>
    <row r="5" spans="1:17">
      <c r="A5" s="150"/>
    </row>
    <row r="6" spans="1:17" ht="21" customHeight="1">
      <c r="A6" s="1144" t="s">
        <v>313</v>
      </c>
      <c r="B6" s="1144"/>
      <c r="C6" s="1144"/>
      <c r="D6" s="1144"/>
      <c r="E6" s="1144"/>
      <c r="F6" s="1144"/>
    </row>
    <row r="7" spans="1:17" ht="45" customHeight="1">
      <c r="A7" s="1145" t="s">
        <v>381</v>
      </c>
      <c r="B7" s="1145"/>
      <c r="C7" s="1145"/>
      <c r="D7" s="1145"/>
      <c r="E7" s="1145"/>
      <c r="F7" s="1145"/>
      <c r="G7" s="421"/>
      <c r="H7" s="421"/>
      <c r="I7" s="421"/>
      <c r="J7" s="421"/>
      <c r="K7" s="421"/>
      <c r="L7" s="421"/>
      <c r="M7" s="421"/>
      <c r="N7" s="421"/>
      <c r="O7" s="421"/>
      <c r="P7" s="421"/>
      <c r="Q7" s="421"/>
    </row>
    <row r="8" spans="1:17" ht="14.4">
      <c r="A8" s="1146" t="s">
        <v>422</v>
      </c>
      <c r="B8" s="1147"/>
      <c r="C8" s="1147"/>
      <c r="D8" s="1147"/>
      <c r="E8" s="1147"/>
      <c r="F8" s="1147"/>
    </row>
    <row r="9" spans="1:17" ht="16.2" thickBot="1">
      <c r="F9" s="420"/>
    </row>
    <row r="10" spans="1:17" ht="40.200000000000003" thickBot="1">
      <c r="A10" s="419" t="s">
        <v>161</v>
      </c>
      <c r="B10" s="1320" t="s">
        <v>182</v>
      </c>
      <c r="C10" s="1320"/>
      <c r="D10" s="1320" t="s">
        <v>181</v>
      </c>
      <c r="E10" s="1320"/>
      <c r="F10" s="418" t="s">
        <v>299</v>
      </c>
    </row>
    <row r="11" spans="1:17" ht="20.100000000000001" customHeight="1">
      <c r="A11" s="1141" t="s">
        <v>142</v>
      </c>
      <c r="B11" s="1321" t="s">
        <v>180</v>
      </c>
      <c r="C11" s="1153"/>
      <c r="D11" s="1311">
        <f>SUM(D12:D14)</f>
        <v>0</v>
      </c>
      <c r="E11" s="1312"/>
      <c r="F11" s="155">
        <f>SUM(F12:F14)</f>
        <v>0</v>
      </c>
    </row>
    <row r="12" spans="1:17" ht="15" customHeight="1">
      <c r="A12" s="1140"/>
      <c r="B12" s="1322" t="s">
        <v>179</v>
      </c>
      <c r="C12" s="1322"/>
      <c r="D12" s="1313">
        <v>0</v>
      </c>
      <c r="E12" s="1314"/>
      <c r="F12" s="556">
        <v>0</v>
      </c>
    </row>
    <row r="13" spans="1:17" ht="27.75" customHeight="1">
      <c r="A13" s="1140"/>
      <c r="B13" s="1309" t="s">
        <v>178</v>
      </c>
      <c r="C13" s="1309"/>
      <c r="D13" s="1313">
        <v>0</v>
      </c>
      <c r="E13" s="1314"/>
      <c r="F13" s="556">
        <v>0</v>
      </c>
    </row>
    <row r="14" spans="1:17" ht="15" customHeight="1" thickBot="1">
      <c r="A14" s="1140"/>
      <c r="B14" s="1324" t="s">
        <v>177</v>
      </c>
      <c r="C14" s="1324"/>
      <c r="D14" s="1315">
        <v>0</v>
      </c>
      <c r="E14" s="1316"/>
      <c r="F14" s="556">
        <v>0</v>
      </c>
    </row>
    <row r="15" spans="1:17" ht="20.100000000000001" customHeight="1">
      <c r="A15" s="1141" t="s">
        <v>141</v>
      </c>
      <c r="B15" s="1321" t="s">
        <v>176</v>
      </c>
      <c r="C15" s="1153"/>
      <c r="D15" s="1311">
        <f>SUM(D16:D19)</f>
        <v>0</v>
      </c>
      <c r="E15" s="1312"/>
      <c r="F15" s="155">
        <f>SUM(F16:F19)</f>
        <v>0</v>
      </c>
    </row>
    <row r="16" spans="1:17" ht="23.25" customHeight="1">
      <c r="A16" s="1142"/>
      <c r="B16" s="1323" t="s">
        <v>403</v>
      </c>
      <c r="C16" s="1323"/>
      <c r="D16" s="1313">
        <v>0</v>
      </c>
      <c r="E16" s="1314"/>
      <c r="F16" s="556">
        <v>0</v>
      </c>
    </row>
    <row r="17" spans="1:19" ht="15" customHeight="1">
      <c r="A17" s="1142"/>
      <c r="B17" s="1322" t="s">
        <v>175</v>
      </c>
      <c r="C17" s="1322"/>
      <c r="D17" s="1313">
        <v>0</v>
      </c>
      <c r="E17" s="1314"/>
      <c r="F17" s="556">
        <v>0</v>
      </c>
    </row>
    <row r="18" spans="1:19" ht="15" customHeight="1">
      <c r="A18" s="1142"/>
      <c r="B18" s="1326" t="s">
        <v>174</v>
      </c>
      <c r="C18" s="1326"/>
      <c r="D18" s="1313">
        <v>0</v>
      </c>
      <c r="E18" s="1314"/>
      <c r="F18" s="556">
        <v>0</v>
      </c>
    </row>
    <row r="19" spans="1:19" ht="15" customHeight="1" thickBot="1">
      <c r="A19" s="1143"/>
      <c r="B19" s="1317" t="s">
        <v>173</v>
      </c>
      <c r="C19" s="1317"/>
      <c r="D19" s="1315">
        <v>0</v>
      </c>
      <c r="E19" s="1316"/>
      <c r="F19" s="557">
        <v>0</v>
      </c>
    </row>
    <row r="20" spans="1:19" ht="20.100000000000001" customHeight="1" thickBot="1">
      <c r="A20" s="156" t="s">
        <v>139</v>
      </c>
      <c r="B20" s="1319" t="s">
        <v>172</v>
      </c>
      <c r="C20" s="1319"/>
      <c r="D20" s="1307">
        <v>0</v>
      </c>
      <c r="E20" s="1308"/>
      <c r="F20" s="558">
        <v>0</v>
      </c>
    </row>
    <row r="21" spans="1:19" ht="20.100000000000001" customHeight="1" thickBot="1">
      <c r="A21" s="156" t="s">
        <v>137</v>
      </c>
      <c r="B21" s="1319" t="s">
        <v>171</v>
      </c>
      <c r="C21" s="1319"/>
      <c r="D21" s="1307">
        <v>0</v>
      </c>
      <c r="E21" s="1308"/>
      <c r="F21" s="558">
        <v>0</v>
      </c>
    </row>
    <row r="22" spans="1:19" ht="20.100000000000001" customHeight="1" thickBot="1">
      <c r="A22" s="417" t="s">
        <v>135</v>
      </c>
      <c r="B22" s="1310" t="s">
        <v>170</v>
      </c>
      <c r="C22" s="1310"/>
      <c r="D22" s="1307">
        <v>0</v>
      </c>
      <c r="E22" s="1308"/>
      <c r="F22" s="788">
        <v>0</v>
      </c>
    </row>
    <row r="23" spans="1:19" ht="15" customHeight="1">
      <c r="A23" s="1140" t="s">
        <v>132</v>
      </c>
      <c r="B23" s="1327" t="s">
        <v>169</v>
      </c>
      <c r="C23" s="1327"/>
      <c r="D23" s="1311">
        <f>SUM(D24:D26)</f>
        <v>0</v>
      </c>
      <c r="E23" s="1312"/>
      <c r="F23" s="155">
        <f>SUM(F24:F26)</f>
        <v>0</v>
      </c>
    </row>
    <row r="24" spans="1:19" ht="15" customHeight="1">
      <c r="A24" s="1140"/>
      <c r="B24" s="1309" t="s">
        <v>168</v>
      </c>
      <c r="C24" s="1309"/>
      <c r="D24" s="1313">
        <v>0</v>
      </c>
      <c r="E24" s="1314"/>
      <c r="F24" s="556">
        <v>0</v>
      </c>
    </row>
    <row r="25" spans="1:19" ht="15" customHeight="1">
      <c r="A25" s="1140"/>
      <c r="B25" s="1309" t="s">
        <v>167</v>
      </c>
      <c r="C25" s="1309"/>
      <c r="D25" s="1313">
        <v>0</v>
      </c>
      <c r="E25" s="1314"/>
      <c r="F25" s="556">
        <v>0</v>
      </c>
    </row>
    <row r="26" spans="1:19" ht="15" customHeight="1" thickBot="1">
      <c r="A26" s="1140"/>
      <c r="B26" s="1317" t="s">
        <v>166</v>
      </c>
      <c r="C26" s="1317"/>
      <c r="D26" s="1315">
        <v>0</v>
      </c>
      <c r="E26" s="1316"/>
      <c r="F26" s="557">
        <v>0</v>
      </c>
    </row>
    <row r="27" spans="1:19" ht="20.100000000000001" customHeight="1" thickBot="1">
      <c r="A27" s="154" t="s">
        <v>131</v>
      </c>
      <c r="B27" s="1310" t="s">
        <v>165</v>
      </c>
      <c r="C27" s="1310"/>
      <c r="D27" s="1328">
        <f>SUM(D11,D15,D20,D21,D22,D23)</f>
        <v>0</v>
      </c>
      <c r="E27" s="1329"/>
      <c r="F27" s="153">
        <f>SUM(F11,F15,F20,F21,F22,F23)</f>
        <v>0</v>
      </c>
      <c r="G27" s="930"/>
      <c r="H27" s="1318"/>
      <c r="I27" s="1318"/>
      <c r="J27" s="1318"/>
      <c r="K27" s="1318"/>
      <c r="L27" s="1318"/>
      <c r="M27" s="1318"/>
      <c r="N27" s="1318"/>
      <c r="O27" s="1318"/>
      <c r="P27" s="1318"/>
      <c r="Q27" s="1318"/>
      <c r="R27" s="1318"/>
      <c r="S27" s="931"/>
    </row>
    <row r="28" spans="1:19">
      <c r="A28" s="152"/>
      <c r="B28" s="151"/>
      <c r="C28" s="151"/>
      <c r="D28" s="151"/>
      <c r="E28" s="151"/>
      <c r="F28" s="416"/>
      <c r="H28" s="1441"/>
      <c r="I28" s="1441"/>
      <c r="J28" s="1441"/>
      <c r="K28" s="1441"/>
      <c r="L28" s="1441"/>
      <c r="M28" s="1441"/>
      <c r="N28" s="1441"/>
      <c r="O28" s="1441"/>
      <c r="P28" s="1441"/>
      <c r="Q28" s="1441"/>
      <c r="R28" s="1441"/>
    </row>
    <row r="29" spans="1:19">
      <c r="A29" s="150" t="s">
        <v>116</v>
      </c>
      <c r="B29" s="150"/>
      <c r="C29" s="150"/>
      <c r="D29" s="150"/>
      <c r="H29" s="416"/>
      <c r="I29" s="416"/>
      <c r="J29" s="416"/>
      <c r="K29" s="416"/>
      <c r="L29" s="416"/>
      <c r="M29" s="416"/>
      <c r="N29" s="416"/>
      <c r="O29" s="416"/>
      <c r="P29" s="416"/>
      <c r="Q29" s="416"/>
      <c r="R29" s="416"/>
    </row>
    <row r="30" spans="1:19" ht="24" customHeight="1">
      <c r="A30" s="1325"/>
      <c r="B30" s="1325"/>
      <c r="C30" s="1325"/>
      <c r="D30" s="1325"/>
      <c r="H30" s="416"/>
      <c r="I30" s="416"/>
      <c r="J30" s="416"/>
      <c r="K30" s="416"/>
      <c r="L30" s="416"/>
      <c r="M30" s="416"/>
      <c r="N30" s="416"/>
      <c r="O30" s="416"/>
      <c r="P30" s="416"/>
      <c r="Q30" s="416"/>
      <c r="R30" s="416"/>
    </row>
    <row r="31" spans="1:19" ht="24" customHeight="1">
      <c r="A31" s="415"/>
      <c r="B31" s="415"/>
      <c r="C31" s="415"/>
      <c r="D31" s="415"/>
    </row>
    <row r="32" spans="1:19" ht="15" customHeight="1">
      <c r="A32" s="414"/>
      <c r="B32" s="1115"/>
      <c r="E32" s="1115"/>
      <c r="F32" s="1115"/>
    </row>
    <row r="33" spans="2:6" ht="15" customHeight="1">
      <c r="B33" s="1115"/>
      <c r="C33" s="165"/>
      <c r="D33" s="165"/>
      <c r="E33" s="1115"/>
      <c r="F33" s="1115"/>
    </row>
    <row r="34" spans="2:6" ht="15" customHeight="1">
      <c r="B34" s="1116"/>
      <c r="C34" s="165"/>
      <c r="D34" s="165"/>
      <c r="E34" s="1116"/>
      <c r="F34" s="1116"/>
    </row>
    <row r="35" spans="2:6">
      <c r="B35" s="80" t="s">
        <v>114</v>
      </c>
      <c r="C35" s="165"/>
      <c r="D35" s="165"/>
      <c r="E35" s="148" t="s">
        <v>114</v>
      </c>
      <c r="F35" s="147"/>
    </row>
    <row r="36" spans="2:6">
      <c r="B36" s="359" t="s">
        <v>113</v>
      </c>
      <c r="E36" s="359" t="s">
        <v>113</v>
      </c>
      <c r="F36" s="147"/>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F3" sqref="F3"/>
    </sheetView>
  </sheetViews>
  <sheetFormatPr defaultColWidth="9.109375" defaultRowHeight="13.2"/>
  <cols>
    <col min="1" max="1" width="4.6640625" style="161" customWidth="1"/>
    <col min="2" max="2" width="24.44140625" style="161" customWidth="1"/>
    <col min="3" max="3" width="27.5546875" style="161" customWidth="1"/>
    <col min="4" max="4" width="7.6640625" style="161" customWidth="1"/>
    <col min="5" max="5" width="13.44140625" style="161" customWidth="1"/>
    <col min="6" max="6" width="15.88671875" style="161" customWidth="1"/>
    <col min="7" max="7" width="7.6640625" style="161" customWidth="1"/>
    <col min="8" max="8" width="13.44140625" style="161" customWidth="1"/>
    <col min="9" max="9" width="15.88671875" style="161" customWidth="1"/>
    <col min="10" max="16384" width="9.109375" style="161"/>
  </cols>
  <sheetData>
    <row r="1" spans="1:9" ht="17.25" customHeight="1">
      <c r="A1" s="150"/>
      <c r="H1" s="160" t="s">
        <v>493</v>
      </c>
      <c r="I1" s="633"/>
    </row>
    <row r="2" spans="1:9">
      <c r="I2" s="175"/>
    </row>
    <row r="3" spans="1:9" ht="18.75" customHeight="1">
      <c r="A3" s="116" t="s">
        <v>152</v>
      </c>
      <c r="B3" s="116"/>
      <c r="C3" s="114"/>
      <c r="D3" s="114"/>
      <c r="E3" s="114"/>
      <c r="F3" s="114"/>
      <c r="G3" s="1123"/>
      <c r="H3" s="1123"/>
      <c r="I3" s="1123"/>
    </row>
    <row r="4" spans="1:9">
      <c r="A4" s="115" t="s">
        <v>198</v>
      </c>
      <c r="B4" s="115"/>
      <c r="C4" s="174"/>
      <c r="D4" s="174"/>
      <c r="E4" s="174"/>
      <c r="F4" s="174" t="s">
        <v>315</v>
      </c>
      <c r="G4" s="174"/>
      <c r="H4" s="174"/>
    </row>
    <row r="5" spans="1:9">
      <c r="C5" s="173"/>
      <c r="D5" s="173"/>
      <c r="E5" s="173"/>
      <c r="F5" s="173"/>
      <c r="G5" s="173"/>
      <c r="H5" s="173"/>
    </row>
    <row r="6" spans="1:9" ht="34.5" customHeight="1">
      <c r="A6" s="1344" t="s">
        <v>314</v>
      </c>
      <c r="B6" s="1345"/>
      <c r="C6" s="1345"/>
      <c r="D6" s="1345"/>
      <c r="E6" s="1345"/>
      <c r="F6" s="1345"/>
      <c r="G6" s="1345"/>
      <c r="H6" s="1345"/>
      <c r="I6" s="1345"/>
    </row>
    <row r="7" spans="1:9" s="172" customFormat="1" ht="53.25" customHeight="1">
      <c r="A7" s="1346" t="s">
        <v>381</v>
      </c>
      <c r="B7" s="1346"/>
      <c r="C7" s="1346"/>
      <c r="D7" s="1346"/>
      <c r="E7" s="1346"/>
      <c r="F7" s="1346"/>
      <c r="G7" s="1346"/>
      <c r="H7" s="1346"/>
      <c r="I7" s="1346"/>
    </row>
    <row r="8" spans="1:9" ht="16.5" customHeight="1">
      <c r="A8" s="1337" t="s">
        <v>385</v>
      </c>
      <c r="B8" s="1337"/>
      <c r="C8" s="1337"/>
      <c r="D8" s="1337"/>
      <c r="E8" s="1337"/>
      <c r="F8" s="1337"/>
      <c r="G8" s="1337"/>
      <c r="H8" s="1337"/>
      <c r="I8" s="1337"/>
    </row>
    <row r="9" spans="1:9" ht="13.8" thickBot="1">
      <c r="A9" s="431"/>
      <c r="B9" s="431"/>
      <c r="C9" s="431"/>
      <c r="D9" s="431"/>
      <c r="E9" s="431"/>
      <c r="F9" s="431"/>
      <c r="G9" s="431"/>
      <c r="H9" s="431"/>
      <c r="I9" s="431"/>
    </row>
    <row r="10" spans="1:9" ht="12.75" customHeight="1">
      <c r="A10" s="1348" t="s">
        <v>161</v>
      </c>
      <c r="B10" s="1340" t="s">
        <v>196</v>
      </c>
      <c r="C10" s="1340"/>
      <c r="D10" s="1342" t="s">
        <v>181</v>
      </c>
      <c r="E10" s="1335"/>
      <c r="F10" s="1335"/>
      <c r="G10" s="1334" t="s">
        <v>299</v>
      </c>
      <c r="H10" s="1335"/>
      <c r="I10" s="1336"/>
    </row>
    <row r="11" spans="1:9" ht="33" customHeight="1" thickBot="1">
      <c r="A11" s="1349"/>
      <c r="B11" s="1341"/>
      <c r="C11" s="1341"/>
      <c r="D11" s="428" t="s">
        <v>195</v>
      </c>
      <c r="E11" s="428" t="s">
        <v>194</v>
      </c>
      <c r="F11" s="430" t="s">
        <v>193</v>
      </c>
      <c r="G11" s="429" t="s">
        <v>195</v>
      </c>
      <c r="H11" s="428" t="s">
        <v>194</v>
      </c>
      <c r="I11" s="427" t="s">
        <v>193</v>
      </c>
    </row>
    <row r="12" spans="1:9">
      <c r="A12" s="789" t="s">
        <v>142</v>
      </c>
      <c r="B12" s="1347"/>
      <c r="C12" s="1347"/>
      <c r="D12" s="564"/>
      <c r="E12" s="521"/>
      <c r="F12" s="426">
        <f t="shared" ref="F12:F26" si="0">D12*E12</f>
        <v>0</v>
      </c>
      <c r="G12" s="791"/>
      <c r="H12" s="521"/>
      <c r="I12" s="425">
        <f t="shared" ref="I12:I26" si="1">G12*H12</f>
        <v>0</v>
      </c>
    </row>
    <row r="13" spans="1:9">
      <c r="A13" s="565" t="s">
        <v>141</v>
      </c>
      <c r="B13" s="1338"/>
      <c r="C13" s="1338"/>
      <c r="D13" s="564"/>
      <c r="E13" s="521"/>
      <c r="F13" s="426">
        <f t="shared" si="0"/>
        <v>0</v>
      </c>
      <c r="G13" s="791"/>
      <c r="H13" s="521"/>
      <c r="I13" s="425">
        <f t="shared" si="1"/>
        <v>0</v>
      </c>
    </row>
    <row r="14" spans="1:9">
      <c r="A14" s="565" t="s">
        <v>139</v>
      </c>
      <c r="B14" s="1338"/>
      <c r="C14" s="1338"/>
      <c r="D14" s="564"/>
      <c r="E14" s="521"/>
      <c r="F14" s="426">
        <f t="shared" si="0"/>
        <v>0</v>
      </c>
      <c r="G14" s="791"/>
      <c r="H14" s="521"/>
      <c r="I14" s="425">
        <f t="shared" si="1"/>
        <v>0</v>
      </c>
    </row>
    <row r="15" spans="1:9">
      <c r="A15" s="565" t="s">
        <v>137</v>
      </c>
      <c r="B15" s="1338"/>
      <c r="C15" s="1338"/>
      <c r="D15" s="564"/>
      <c r="E15" s="521"/>
      <c r="F15" s="426">
        <f t="shared" si="0"/>
        <v>0</v>
      </c>
      <c r="G15" s="791"/>
      <c r="H15" s="521"/>
      <c r="I15" s="425">
        <f t="shared" si="1"/>
        <v>0</v>
      </c>
    </row>
    <row r="16" spans="1:9">
      <c r="A16" s="565" t="s">
        <v>135</v>
      </c>
      <c r="B16" s="1338"/>
      <c r="C16" s="1338"/>
      <c r="D16" s="564"/>
      <c r="E16" s="521"/>
      <c r="F16" s="426">
        <f t="shared" si="0"/>
        <v>0</v>
      </c>
      <c r="G16" s="791"/>
      <c r="H16" s="521"/>
      <c r="I16" s="425">
        <f t="shared" si="1"/>
        <v>0</v>
      </c>
    </row>
    <row r="17" spans="1:9">
      <c r="A17" s="565" t="s">
        <v>132</v>
      </c>
      <c r="B17" s="1338"/>
      <c r="C17" s="1338"/>
      <c r="D17" s="790"/>
      <c r="E17" s="790"/>
      <c r="F17" s="426">
        <f t="shared" si="0"/>
        <v>0</v>
      </c>
      <c r="G17" s="791"/>
      <c r="H17" s="521"/>
      <c r="I17" s="425">
        <f t="shared" si="1"/>
        <v>0</v>
      </c>
    </row>
    <row r="18" spans="1:9">
      <c r="A18" s="565" t="s">
        <v>131</v>
      </c>
      <c r="B18" s="1338"/>
      <c r="C18" s="1338"/>
      <c r="D18" s="790"/>
      <c r="E18" s="790"/>
      <c r="F18" s="426">
        <f t="shared" si="0"/>
        <v>0</v>
      </c>
      <c r="G18" s="791"/>
      <c r="H18" s="521"/>
      <c r="I18" s="425">
        <f t="shared" si="1"/>
        <v>0</v>
      </c>
    </row>
    <row r="19" spans="1:9">
      <c r="A19" s="565" t="s">
        <v>130</v>
      </c>
      <c r="B19" s="1338"/>
      <c r="C19" s="1338"/>
      <c r="D19" s="790"/>
      <c r="E19" s="790"/>
      <c r="F19" s="426">
        <f t="shared" si="0"/>
        <v>0</v>
      </c>
      <c r="G19" s="791"/>
      <c r="H19" s="521"/>
      <c r="I19" s="425">
        <f t="shared" si="1"/>
        <v>0</v>
      </c>
    </row>
    <row r="20" spans="1:9">
      <c r="A20" s="565" t="s">
        <v>129</v>
      </c>
      <c r="B20" s="1338"/>
      <c r="C20" s="1338"/>
      <c r="D20" s="790"/>
      <c r="E20" s="790"/>
      <c r="F20" s="426">
        <f t="shared" si="0"/>
        <v>0</v>
      </c>
      <c r="G20" s="791"/>
      <c r="H20" s="521"/>
      <c r="I20" s="425">
        <f t="shared" si="1"/>
        <v>0</v>
      </c>
    </row>
    <row r="21" spans="1:9">
      <c r="A21" s="565" t="s">
        <v>127</v>
      </c>
      <c r="B21" s="1338"/>
      <c r="C21" s="1338"/>
      <c r="D21" s="790"/>
      <c r="E21" s="790"/>
      <c r="F21" s="426">
        <f t="shared" si="0"/>
        <v>0</v>
      </c>
      <c r="G21" s="791"/>
      <c r="H21" s="521"/>
      <c r="I21" s="425">
        <f t="shared" si="1"/>
        <v>0</v>
      </c>
    </row>
    <row r="22" spans="1:9">
      <c r="A22" s="565" t="s">
        <v>125</v>
      </c>
      <c r="B22" s="1338"/>
      <c r="C22" s="1338"/>
      <c r="D22" s="790"/>
      <c r="E22" s="790"/>
      <c r="F22" s="426">
        <f t="shared" si="0"/>
        <v>0</v>
      </c>
      <c r="G22" s="791"/>
      <c r="H22" s="521"/>
      <c r="I22" s="425">
        <f t="shared" si="1"/>
        <v>0</v>
      </c>
    </row>
    <row r="23" spans="1:9">
      <c r="A23" s="565" t="s">
        <v>124</v>
      </c>
      <c r="B23" s="1338"/>
      <c r="C23" s="1338"/>
      <c r="D23" s="790"/>
      <c r="E23" s="790"/>
      <c r="F23" s="426">
        <f t="shared" si="0"/>
        <v>0</v>
      </c>
      <c r="G23" s="791"/>
      <c r="H23" s="521"/>
      <c r="I23" s="425">
        <f t="shared" si="1"/>
        <v>0</v>
      </c>
    </row>
    <row r="24" spans="1:9">
      <c r="A24" s="565" t="s">
        <v>123</v>
      </c>
      <c r="B24" s="1338"/>
      <c r="C24" s="1338"/>
      <c r="D24" s="790"/>
      <c r="E24" s="790"/>
      <c r="F24" s="426">
        <f t="shared" si="0"/>
        <v>0</v>
      </c>
      <c r="G24" s="791"/>
      <c r="H24" s="521"/>
      <c r="I24" s="425">
        <f t="shared" si="1"/>
        <v>0</v>
      </c>
    </row>
    <row r="25" spans="1:9">
      <c r="A25" s="565" t="s">
        <v>121</v>
      </c>
      <c r="B25" s="1338"/>
      <c r="C25" s="1338"/>
      <c r="D25" s="790"/>
      <c r="E25" s="790"/>
      <c r="F25" s="426">
        <f t="shared" si="0"/>
        <v>0</v>
      </c>
      <c r="G25" s="791"/>
      <c r="H25" s="521"/>
      <c r="I25" s="425">
        <f t="shared" si="1"/>
        <v>0</v>
      </c>
    </row>
    <row r="26" spans="1:9" ht="13.8" thickBot="1">
      <c r="A26" s="568" t="s">
        <v>119</v>
      </c>
      <c r="B26" s="1339"/>
      <c r="C26" s="1339"/>
      <c r="D26" s="571"/>
      <c r="E26" s="572"/>
      <c r="F26" s="424">
        <f t="shared" si="0"/>
        <v>0</v>
      </c>
      <c r="G26" s="791"/>
      <c r="H26" s="521"/>
      <c r="I26" s="425">
        <f t="shared" si="1"/>
        <v>0</v>
      </c>
    </row>
    <row r="27" spans="1:9" ht="18" customHeight="1" thickBot="1">
      <c r="A27" s="166"/>
      <c r="B27" s="166"/>
      <c r="C27" s="166"/>
      <c r="D27" s="166"/>
      <c r="E27" s="166"/>
      <c r="F27" s="423">
        <f>SUM(F12:F26)</f>
        <v>0</v>
      </c>
      <c r="G27" s="166"/>
      <c r="H27" s="166"/>
      <c r="I27" s="423">
        <f>SUM(I12:I26)</f>
        <v>0</v>
      </c>
    </row>
    <row r="28" spans="1:9">
      <c r="A28" s="167" t="s">
        <v>116</v>
      </c>
      <c r="B28" s="166"/>
      <c r="C28" s="166"/>
      <c r="D28" s="166"/>
      <c r="E28" s="166"/>
      <c r="F28" s="166"/>
      <c r="G28" s="166"/>
      <c r="H28" s="166"/>
    </row>
    <row r="29" spans="1:9" ht="23.25" customHeight="1">
      <c r="A29" s="1343"/>
      <c r="B29" s="1343"/>
      <c r="C29" s="1343"/>
      <c r="D29" s="1343"/>
      <c r="E29" s="149"/>
      <c r="F29" s="149"/>
      <c r="G29" s="149"/>
      <c r="H29" s="149"/>
      <c r="I29" s="166"/>
    </row>
    <row r="30" spans="1:9" ht="23.25" customHeight="1">
      <c r="A30" s="149"/>
      <c r="B30" s="149"/>
      <c r="C30" s="149"/>
      <c r="D30" s="149"/>
      <c r="E30" s="149"/>
      <c r="F30" s="149"/>
      <c r="G30" s="149"/>
      <c r="H30" s="149"/>
      <c r="I30" s="166"/>
    </row>
    <row r="31" spans="1:9">
      <c r="A31" s="152"/>
      <c r="B31" s="1330"/>
      <c r="C31" s="166"/>
      <c r="D31" s="166"/>
      <c r="E31" s="166"/>
      <c r="F31" s="166"/>
      <c r="G31" s="1332"/>
      <c r="H31" s="1332"/>
      <c r="I31" s="1332"/>
    </row>
    <row r="32" spans="1:9" ht="15" customHeight="1">
      <c r="A32" s="164"/>
      <c r="B32" s="1330"/>
      <c r="C32" s="164"/>
      <c r="D32" s="166"/>
      <c r="E32" s="166"/>
      <c r="F32" s="166"/>
      <c r="G32" s="1332"/>
      <c r="H32" s="1332"/>
      <c r="I32" s="1332"/>
    </row>
    <row r="33" spans="1:9" ht="15" customHeight="1">
      <c r="B33" s="1331"/>
      <c r="C33" s="165"/>
      <c r="D33" s="166"/>
      <c r="E33" s="166"/>
      <c r="F33" s="166"/>
      <c r="G33" s="1333"/>
      <c r="H33" s="1333"/>
      <c r="I33" s="1333"/>
    </row>
    <row r="34" spans="1:9">
      <c r="A34" s="164"/>
      <c r="B34" s="80" t="s">
        <v>114</v>
      </c>
      <c r="C34" s="164"/>
      <c r="D34" s="166"/>
      <c r="E34" s="166"/>
      <c r="F34" s="166"/>
      <c r="G34" s="148" t="s">
        <v>114</v>
      </c>
      <c r="H34" s="148"/>
      <c r="I34" s="163"/>
    </row>
    <row r="35" spans="1:9">
      <c r="B35" s="359" t="s">
        <v>113</v>
      </c>
      <c r="E35" s="166"/>
      <c r="F35" s="166"/>
      <c r="G35" s="359" t="s">
        <v>113</v>
      </c>
      <c r="H35" s="359"/>
      <c r="I35" s="147"/>
    </row>
    <row r="36" spans="1:9">
      <c r="A36" s="162"/>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8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A19" sqref="A19"/>
    </sheetView>
  </sheetViews>
  <sheetFormatPr defaultColWidth="9.109375" defaultRowHeight="13.2"/>
  <cols>
    <col min="1" max="1" width="6.109375" style="177" customWidth="1"/>
    <col min="2" max="2" width="25.33203125" style="177" customWidth="1"/>
    <col min="3" max="5" width="28.5546875" style="177" customWidth="1"/>
    <col min="6" max="6" width="11.6640625" style="177" bestFit="1" customWidth="1"/>
    <col min="7" max="8" width="12.33203125" style="177" customWidth="1"/>
    <col min="9" max="11" width="13.88671875" style="177" customWidth="1"/>
    <col min="12" max="12" width="16" style="177" customWidth="1"/>
    <col min="13" max="13" width="16.6640625" style="177" customWidth="1"/>
    <col min="14" max="16384" width="9.109375" style="177"/>
  </cols>
  <sheetData>
    <row r="1" spans="1:13" ht="17.25" customHeight="1">
      <c r="J1" s="196"/>
      <c r="K1" s="160" t="s">
        <v>494</v>
      </c>
      <c r="L1" s="1350"/>
      <c r="M1" s="1350"/>
    </row>
    <row r="2" spans="1:13">
      <c r="A2" s="116" t="s">
        <v>152</v>
      </c>
      <c r="B2" s="116"/>
      <c r="C2" s="195"/>
      <c r="D2" s="195"/>
      <c r="E2" s="195"/>
      <c r="K2" s="178"/>
      <c r="L2" s="178"/>
    </row>
    <row r="3" spans="1:13">
      <c r="A3" s="115" t="s">
        <v>198</v>
      </c>
      <c r="B3" s="115"/>
      <c r="C3" s="194"/>
      <c r="D3" s="194"/>
      <c r="E3" s="194"/>
      <c r="F3" s="193"/>
    </row>
    <row r="4" spans="1:13">
      <c r="A4" s="194"/>
      <c r="B4" s="194"/>
      <c r="C4" s="194"/>
      <c r="D4" s="194"/>
      <c r="E4" s="194"/>
      <c r="F4" s="193"/>
    </row>
    <row r="5" spans="1:13" s="192" customFormat="1" ht="18" customHeight="1">
      <c r="A5" s="1351" t="s">
        <v>321</v>
      </c>
      <c r="B5" s="1351"/>
      <c r="C5" s="1351"/>
      <c r="D5" s="1351"/>
      <c r="E5" s="1351"/>
      <c r="F5" s="1351"/>
      <c r="G5" s="1351"/>
      <c r="H5" s="1351"/>
      <c r="I5" s="1351"/>
      <c r="J5" s="1351"/>
      <c r="K5" s="1351"/>
      <c r="L5" s="1351"/>
      <c r="M5" s="1351"/>
    </row>
    <row r="6" spans="1:13" ht="5.25" customHeight="1"/>
    <row r="7" spans="1:13" s="191" customFormat="1" ht="36" customHeight="1">
      <c r="A7" s="1352" t="s">
        <v>381</v>
      </c>
      <c r="B7" s="1352"/>
      <c r="C7" s="1352"/>
      <c r="D7" s="1352"/>
      <c r="E7" s="1352"/>
      <c r="F7" s="1352"/>
      <c r="G7" s="1352"/>
      <c r="H7" s="1352"/>
      <c r="I7" s="1352"/>
      <c r="J7" s="1352"/>
      <c r="K7" s="1352"/>
      <c r="L7" s="1352"/>
      <c r="M7" s="1352"/>
    </row>
    <row r="8" spans="1:13" s="191" customFormat="1" ht="12" customHeight="1">
      <c r="A8" s="1362" t="s">
        <v>404</v>
      </c>
      <c r="B8" s="1362"/>
      <c r="C8" s="1362"/>
      <c r="D8" s="1362"/>
      <c r="E8" s="1362"/>
      <c r="F8" s="1362"/>
      <c r="G8" s="1362"/>
      <c r="H8" s="1362"/>
      <c r="I8" s="1362"/>
      <c r="J8" s="1362"/>
      <c r="K8" s="1362"/>
      <c r="L8" s="1362"/>
      <c r="M8" s="1362"/>
    </row>
    <row r="9" spans="1:13" ht="13.8" thickBot="1">
      <c r="B9" s="190"/>
      <c r="C9" s="190"/>
      <c r="D9" s="487"/>
      <c r="E9" s="487"/>
      <c r="F9" s="190"/>
      <c r="G9" s="190"/>
      <c r="H9" s="190"/>
      <c r="I9" s="190"/>
      <c r="J9" s="190"/>
      <c r="K9" s="190"/>
      <c r="L9" s="189"/>
    </row>
    <row r="10" spans="1:13" ht="30" customHeight="1">
      <c r="A10" s="1353" t="s">
        <v>161</v>
      </c>
      <c r="B10" s="1360" t="s">
        <v>395</v>
      </c>
      <c r="C10" s="1360" t="s">
        <v>212</v>
      </c>
      <c r="D10" s="1363" t="s">
        <v>457</v>
      </c>
      <c r="E10" s="1363" t="s">
        <v>456</v>
      </c>
      <c r="F10" s="1355" t="s">
        <v>211</v>
      </c>
      <c r="G10" s="1357" t="s">
        <v>320</v>
      </c>
      <c r="H10" s="1357"/>
      <c r="I10" s="1355" t="s">
        <v>209</v>
      </c>
      <c r="J10" s="1355" t="s">
        <v>208</v>
      </c>
      <c r="K10" s="1355" t="s">
        <v>319</v>
      </c>
      <c r="L10" s="1358" t="s">
        <v>380</v>
      </c>
      <c r="M10" s="1359"/>
    </row>
    <row r="11" spans="1:13" ht="40.200000000000003" thickBot="1">
      <c r="A11" s="1354"/>
      <c r="B11" s="1361"/>
      <c r="C11" s="1361"/>
      <c r="D11" s="1364"/>
      <c r="E11" s="1364"/>
      <c r="F11" s="1356"/>
      <c r="G11" s="482" t="s">
        <v>442</v>
      </c>
      <c r="H11" s="483" t="s">
        <v>316</v>
      </c>
      <c r="I11" s="1356"/>
      <c r="J11" s="1356"/>
      <c r="K11" s="1356"/>
      <c r="L11" s="482" t="s">
        <v>441</v>
      </c>
      <c r="M11" s="484" t="s">
        <v>299</v>
      </c>
    </row>
    <row r="12" spans="1:13" ht="27.75" customHeight="1">
      <c r="A12" s="590" t="s">
        <v>142</v>
      </c>
      <c r="B12" s="591" t="s">
        <v>205</v>
      </c>
      <c r="C12" s="591"/>
      <c r="D12" s="591"/>
      <c r="E12" s="591"/>
      <c r="F12" s="792"/>
      <c r="G12" s="793"/>
      <c r="H12" s="794"/>
      <c r="I12" s="592">
        <v>0</v>
      </c>
      <c r="J12" s="592">
        <v>0</v>
      </c>
      <c r="K12" s="592">
        <f>SUM(I12:J12)</f>
        <v>0</v>
      </c>
      <c r="L12" s="795">
        <f>K12*G12</f>
        <v>0</v>
      </c>
      <c r="M12" s="796">
        <f>K12*H12</f>
        <v>0</v>
      </c>
    </row>
    <row r="13" spans="1:13" ht="27.75" customHeight="1">
      <c r="A13" s="590" t="s">
        <v>141</v>
      </c>
      <c r="B13" s="594" t="s">
        <v>394</v>
      </c>
      <c r="C13" s="591"/>
      <c r="D13" s="591"/>
      <c r="E13" s="591"/>
      <c r="F13" s="792"/>
      <c r="G13" s="793"/>
      <c r="H13" s="797"/>
      <c r="I13" s="592">
        <v>0</v>
      </c>
      <c r="J13" s="592">
        <v>0</v>
      </c>
      <c r="K13" s="592">
        <f>SUM(I13:J13)</f>
        <v>0</v>
      </c>
      <c r="L13" s="795">
        <f>K13*G13</f>
        <v>0</v>
      </c>
      <c r="M13" s="796">
        <f>K13*H13</f>
        <v>0</v>
      </c>
    </row>
    <row r="14" spans="1:13" ht="27.75" customHeight="1">
      <c r="A14" s="590" t="s">
        <v>139</v>
      </c>
      <c r="B14" s="591" t="s">
        <v>204</v>
      </c>
      <c r="C14" s="591"/>
      <c r="D14" s="591"/>
      <c r="E14" s="591"/>
      <c r="F14" s="792"/>
      <c r="G14" s="793"/>
      <c r="H14" s="797"/>
      <c r="I14" s="592">
        <v>0</v>
      </c>
      <c r="J14" s="592">
        <v>0</v>
      </c>
      <c r="K14" s="592">
        <f>SUM(I14:J14)</f>
        <v>0</v>
      </c>
      <c r="L14" s="795">
        <f>K14*G14</f>
        <v>0</v>
      </c>
      <c r="M14" s="796">
        <f>K14*H14</f>
        <v>0</v>
      </c>
    </row>
    <row r="15" spans="1:13" s="179" customFormat="1" ht="27.75" customHeight="1" thickBot="1">
      <c r="A15" s="595" t="s">
        <v>137</v>
      </c>
      <c r="B15" s="597" t="s">
        <v>203</v>
      </c>
      <c r="C15" s="596"/>
      <c r="D15" s="596"/>
      <c r="E15" s="596"/>
      <c r="F15" s="798"/>
      <c r="G15" s="799"/>
      <c r="H15" s="800"/>
      <c r="I15" s="598">
        <v>0</v>
      </c>
      <c r="J15" s="598">
        <v>0</v>
      </c>
      <c r="K15" s="598">
        <f>SUM(I15:J15)</f>
        <v>0</v>
      </c>
      <c r="L15" s="801">
        <f>K15*G15</f>
        <v>0</v>
      </c>
      <c r="M15" s="802">
        <f>K15*H15</f>
        <v>0</v>
      </c>
    </row>
    <row r="16" spans="1:13" s="181" customFormat="1" ht="21" customHeight="1" thickBot="1">
      <c r="A16" s="184"/>
      <c r="G16" s="183" t="s">
        <v>202</v>
      </c>
      <c r="H16" s="183"/>
      <c r="I16" s="182">
        <f>SUM(I12:I15)</f>
        <v>0</v>
      </c>
      <c r="J16" s="203">
        <f>SUM(J12:J15)</f>
        <v>0</v>
      </c>
      <c r="K16" s="203">
        <f>SUM(K12:K15)</f>
        <v>0</v>
      </c>
      <c r="L16" s="439">
        <f>SUM(L12:L15)</f>
        <v>0</v>
      </c>
      <c r="M16" s="438">
        <f>SUM(M12:M15)</f>
        <v>0</v>
      </c>
    </row>
    <row r="17" spans="1:16" s="181" customFormat="1">
      <c r="A17" s="184"/>
      <c r="G17" s="183"/>
      <c r="H17" s="183"/>
      <c r="I17" s="436"/>
      <c r="J17" s="436"/>
      <c r="K17" s="436"/>
      <c r="L17" s="494"/>
      <c r="M17" s="436"/>
    </row>
    <row r="18" spans="1:16" s="181" customFormat="1">
      <c r="A18" s="437" t="s">
        <v>496</v>
      </c>
      <c r="G18" s="183"/>
      <c r="H18" s="183"/>
      <c r="I18" s="436"/>
      <c r="J18" s="436"/>
      <c r="K18" s="436"/>
      <c r="L18" s="436"/>
      <c r="M18" s="436"/>
    </row>
    <row r="19" spans="1:16" s="181" customFormat="1">
      <c r="A19" s="180" t="s">
        <v>201</v>
      </c>
      <c r="G19" s="183"/>
      <c r="H19" s="183"/>
      <c r="I19" s="436"/>
      <c r="J19" s="436"/>
      <c r="K19" s="436"/>
      <c r="L19" s="436"/>
      <c r="M19" s="436"/>
    </row>
    <row r="20" spans="1:16" s="181" customFormat="1">
      <c r="A20" s="180" t="s">
        <v>200</v>
      </c>
      <c r="G20" s="183"/>
      <c r="H20" s="183"/>
      <c r="I20" s="436"/>
      <c r="J20" s="436"/>
      <c r="K20" s="436"/>
      <c r="L20" s="436"/>
      <c r="M20" s="436"/>
    </row>
    <row r="21" spans="1:16" s="181" customFormat="1" ht="13.5" customHeight="1">
      <c r="A21" s="180" t="s">
        <v>396</v>
      </c>
      <c r="G21" s="183"/>
      <c r="H21" s="183"/>
      <c r="I21" s="435"/>
      <c r="J21" s="435"/>
      <c r="K21" s="435"/>
      <c r="L21" s="435"/>
    </row>
    <row r="22" spans="1:16" s="179" customFormat="1" ht="13.8">
      <c r="A22" s="180" t="s">
        <v>425</v>
      </c>
      <c r="B22" s="180"/>
      <c r="C22" s="180"/>
      <c r="D22" s="180"/>
      <c r="E22" s="180"/>
      <c r="F22" s="83"/>
      <c r="G22" s="83"/>
      <c r="K22" s="83"/>
      <c r="L22" s="83"/>
    </row>
    <row r="23" spans="1:16" s="179" customFormat="1" ht="13.8">
      <c r="A23" s="434"/>
      <c r="B23" s="180"/>
      <c r="C23" s="180"/>
      <c r="D23" s="180"/>
      <c r="E23" s="180"/>
      <c r="F23" s="81"/>
      <c r="G23" s="81"/>
      <c r="H23" s="433"/>
      <c r="I23" s="177"/>
      <c r="J23" s="177"/>
      <c r="K23" s="81"/>
      <c r="L23" s="81"/>
    </row>
    <row r="24" spans="1:16">
      <c r="F24" s="148" t="s">
        <v>114</v>
      </c>
      <c r="G24" s="432"/>
      <c r="H24" s="433"/>
      <c r="K24" s="148" t="s">
        <v>114</v>
      </c>
      <c r="L24" s="432"/>
      <c r="O24" s="178"/>
      <c r="P24" s="178"/>
    </row>
    <row r="25" spans="1:16">
      <c r="F25" s="359" t="s">
        <v>113</v>
      </c>
      <c r="G25" s="432"/>
      <c r="K25" s="359" t="s">
        <v>113</v>
      </c>
      <c r="L25" s="432"/>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19" sqref="A19"/>
    </sheetView>
  </sheetViews>
  <sheetFormatPr defaultColWidth="9.109375" defaultRowHeight="13.2"/>
  <cols>
    <col min="1" max="1" width="4.109375" style="145" customWidth="1"/>
    <col min="2" max="2" width="17.88671875" style="145" customWidth="1"/>
    <col min="3" max="6" width="19.5546875" style="145" customWidth="1"/>
    <col min="7" max="7" width="21.109375" style="145" customWidth="1"/>
    <col min="8" max="8" width="13.44140625" style="145" customWidth="1"/>
    <col min="9" max="15" width="14.5546875" style="145" customWidth="1"/>
    <col min="16" max="16384" width="9.109375" style="145"/>
  </cols>
  <sheetData>
    <row r="1" spans="1:15">
      <c r="A1" s="198"/>
      <c r="B1" s="198"/>
      <c r="C1" s="198"/>
      <c r="D1" s="198"/>
      <c r="E1" s="198"/>
      <c r="F1" s="198"/>
      <c r="G1" s="198"/>
      <c r="H1" s="198"/>
      <c r="I1" s="198"/>
      <c r="J1" s="198"/>
      <c r="K1" s="198"/>
      <c r="L1" s="198"/>
      <c r="M1" s="160" t="s">
        <v>495</v>
      </c>
      <c r="N1" s="1365"/>
      <c r="O1" s="1365"/>
    </row>
    <row r="2" spans="1:15">
      <c r="A2" s="116" t="s">
        <v>152</v>
      </c>
      <c r="B2" s="116"/>
      <c r="C2" s="200"/>
      <c r="D2" s="200"/>
      <c r="E2" s="200"/>
      <c r="F2" s="200"/>
      <c r="G2" s="200"/>
      <c r="H2" s="198"/>
      <c r="I2" s="198"/>
      <c r="J2" s="198"/>
      <c r="K2" s="198"/>
      <c r="L2" s="205"/>
      <c r="M2" s="207"/>
      <c r="N2" s="207"/>
    </row>
    <row r="3" spans="1:15">
      <c r="A3" s="115" t="s">
        <v>198</v>
      </c>
      <c r="B3" s="115"/>
      <c r="C3" s="448"/>
      <c r="D3" s="448"/>
      <c r="E3" s="448"/>
      <c r="F3" s="448"/>
      <c r="G3" s="448"/>
      <c r="H3" s="198"/>
      <c r="I3" s="198"/>
      <c r="J3" s="198"/>
      <c r="K3" s="198"/>
      <c r="L3" s="198"/>
      <c r="M3" s="205"/>
      <c r="N3" s="205"/>
      <c r="O3" s="205"/>
    </row>
    <row r="4" spans="1:15">
      <c r="A4" s="447"/>
      <c r="B4" s="447"/>
      <c r="C4" s="194"/>
      <c r="D4" s="194"/>
      <c r="E4" s="194"/>
      <c r="F4" s="194"/>
      <c r="G4" s="194"/>
      <c r="H4" s="193"/>
      <c r="I4" s="198"/>
      <c r="J4" s="198"/>
      <c r="K4" s="198"/>
      <c r="L4" s="198"/>
      <c r="M4" s="198"/>
      <c r="N4" s="198"/>
      <c r="O4" s="198"/>
    </row>
    <row r="5" spans="1:15" s="446" customFormat="1" ht="20.25" customHeight="1">
      <c r="A5" s="1351" t="s">
        <v>327</v>
      </c>
      <c r="B5" s="1351"/>
      <c r="C5" s="1351"/>
      <c r="D5" s="1351"/>
      <c r="E5" s="1351"/>
      <c r="F5" s="1351"/>
      <c r="G5" s="1351"/>
      <c r="H5" s="1351"/>
      <c r="I5" s="1351"/>
      <c r="J5" s="1351"/>
      <c r="K5" s="1351"/>
      <c r="L5" s="1351"/>
      <c r="M5" s="1351"/>
      <c r="N5" s="1351"/>
      <c r="O5" s="1351"/>
    </row>
    <row r="6" spans="1:15" ht="32.25" customHeight="1">
      <c r="A6" s="1352" t="s">
        <v>381</v>
      </c>
      <c r="B6" s="1352"/>
      <c r="C6" s="1352"/>
      <c r="D6" s="1352"/>
      <c r="E6" s="1352"/>
      <c r="F6" s="1352"/>
      <c r="G6" s="1352"/>
      <c r="H6" s="1352"/>
      <c r="I6" s="1352"/>
      <c r="J6" s="1352"/>
      <c r="K6" s="1352"/>
      <c r="L6" s="1352"/>
      <c r="M6" s="1352"/>
      <c r="N6" s="1352"/>
      <c r="O6" s="1352"/>
    </row>
    <row r="7" spans="1:15">
      <c r="A7" s="1188" t="s">
        <v>326</v>
      </c>
      <c r="B7" s="1189"/>
      <c r="C7" s="1189"/>
      <c r="D7" s="1189"/>
      <c r="E7" s="1189"/>
      <c r="F7" s="1189"/>
      <c r="G7" s="1189"/>
      <c r="H7" s="1189"/>
      <c r="I7" s="1189"/>
      <c r="J7" s="1189"/>
      <c r="K7" s="1189"/>
      <c r="L7" s="1189"/>
      <c r="M7" s="1189"/>
      <c r="N7" s="1189"/>
      <c r="O7" s="1189"/>
    </row>
    <row r="8" spans="1:15" ht="15" thickBot="1">
      <c r="A8" s="445"/>
      <c r="B8" s="391"/>
      <c r="C8" s="391"/>
      <c r="D8" s="620"/>
      <c r="E8" s="910"/>
      <c r="F8" s="488"/>
      <c r="G8" s="488"/>
      <c r="H8" s="391"/>
      <c r="I8" s="391"/>
      <c r="J8" s="391"/>
      <c r="K8" s="391"/>
      <c r="L8" s="391"/>
      <c r="M8" s="391"/>
      <c r="N8" s="391"/>
      <c r="O8" s="391"/>
    </row>
    <row r="9" spans="1:15" s="443" customFormat="1" ht="27.75" customHeight="1">
      <c r="A9" s="1367" t="s">
        <v>161</v>
      </c>
      <c r="B9" s="1369" t="str">
        <f>Słowniki!A1</f>
        <v>Stanowisko</v>
      </c>
      <c r="C9" s="1369" t="s">
        <v>443</v>
      </c>
      <c r="D9" s="1369" t="str">
        <f>Słowniki!C1</f>
        <v>Główne zadania realizowane w ramach umowy</v>
      </c>
      <c r="E9" s="1369" t="str">
        <f>Słowniki!D1</f>
        <v>Wymiar etatu któremu odpowiada czas pracy przy realizacji zadań wynikających z umowy</v>
      </c>
      <c r="F9" s="1369" t="s">
        <v>458</v>
      </c>
      <c r="G9" s="1369" t="s">
        <v>459</v>
      </c>
      <c r="H9" s="1369" t="str">
        <f>Słowniki!G1</f>
        <v>Forma 
zatrudnienia</v>
      </c>
      <c r="I9" s="1371" t="s">
        <v>320</v>
      </c>
      <c r="J9" s="1371"/>
      <c r="K9" s="1369" t="s">
        <v>209</v>
      </c>
      <c r="L9" s="1369" t="s">
        <v>208</v>
      </c>
      <c r="M9" s="1369" t="s">
        <v>319</v>
      </c>
      <c r="N9" s="1373" t="s">
        <v>318</v>
      </c>
      <c r="O9" s="1374"/>
    </row>
    <row r="10" spans="1:15" s="443" customFormat="1" ht="79.5" customHeight="1" thickBot="1">
      <c r="A10" s="1368"/>
      <c r="B10" s="1370"/>
      <c r="C10" s="1370"/>
      <c r="D10" s="1370"/>
      <c r="E10" s="1370"/>
      <c r="F10" s="1370"/>
      <c r="G10" s="1370"/>
      <c r="H10" s="1370"/>
      <c r="I10" s="444" t="s">
        <v>317</v>
      </c>
      <c r="J10" s="491" t="s">
        <v>325</v>
      </c>
      <c r="K10" s="1372"/>
      <c r="L10" s="1370"/>
      <c r="M10" s="1370"/>
      <c r="N10" s="485" t="s">
        <v>324</v>
      </c>
      <c r="O10" s="486" t="s">
        <v>323</v>
      </c>
    </row>
    <row r="11" spans="1:15" ht="66.75" customHeight="1">
      <c r="A11" s="803" t="s">
        <v>142</v>
      </c>
      <c r="B11" s="804"/>
      <c r="C11" s="804"/>
      <c r="D11" s="606" t="s">
        <v>398</v>
      </c>
      <c r="E11" s="927"/>
      <c r="F11" s="804"/>
      <c r="G11" s="804"/>
      <c r="H11" s="804"/>
      <c r="I11" s="805"/>
      <c r="J11" s="806"/>
      <c r="K11" s="807">
        <v>0</v>
      </c>
      <c r="L11" s="608">
        <v>0</v>
      </c>
      <c r="M11" s="808">
        <f>SUM(K11:L11)</f>
        <v>0</v>
      </c>
      <c r="N11" s="809">
        <f>M11*I11</f>
        <v>0</v>
      </c>
      <c r="O11" s="796">
        <f>M11*J11</f>
        <v>0</v>
      </c>
    </row>
    <row r="12" spans="1:15" ht="63" customHeight="1">
      <c r="A12" s="605" t="s">
        <v>141</v>
      </c>
      <c r="B12" s="606"/>
      <c r="C12" s="606"/>
      <c r="D12" s="606" t="s">
        <v>398</v>
      </c>
      <c r="E12" s="606"/>
      <c r="F12" s="606"/>
      <c r="G12" s="606"/>
      <c r="H12" s="607"/>
      <c r="I12" s="810"/>
      <c r="J12" s="811"/>
      <c r="K12" s="807">
        <v>0</v>
      </c>
      <c r="L12" s="608">
        <v>0</v>
      </c>
      <c r="M12" s="592">
        <f>SUM(K12:L12)</f>
        <v>0</v>
      </c>
      <c r="N12" s="809">
        <f>M12*I12</f>
        <v>0</v>
      </c>
      <c r="O12" s="796">
        <f>M12*J12</f>
        <v>0</v>
      </c>
    </row>
    <row r="13" spans="1:15" ht="60.75" customHeight="1">
      <c r="A13" s="605" t="s">
        <v>139</v>
      </c>
      <c r="B13" s="607"/>
      <c r="C13" s="607"/>
      <c r="D13" s="606" t="s">
        <v>398</v>
      </c>
      <c r="E13" s="606"/>
      <c r="F13" s="607"/>
      <c r="G13" s="607"/>
      <c r="H13" s="607"/>
      <c r="I13" s="810"/>
      <c r="J13" s="811"/>
      <c r="K13" s="807">
        <v>0</v>
      </c>
      <c r="L13" s="608">
        <v>0</v>
      </c>
      <c r="M13" s="608">
        <f>SUM(K13:L13)</f>
        <v>0</v>
      </c>
      <c r="N13" s="809">
        <f>M13*I13</f>
        <v>0</v>
      </c>
      <c r="O13" s="796">
        <f>M13*J13</f>
        <v>0</v>
      </c>
    </row>
    <row r="14" spans="1:15" ht="60" customHeight="1">
      <c r="A14" s="605" t="s">
        <v>137</v>
      </c>
      <c r="B14" s="607"/>
      <c r="C14" s="607"/>
      <c r="D14" s="606" t="s">
        <v>398</v>
      </c>
      <c r="E14" s="606"/>
      <c r="F14" s="607"/>
      <c r="G14" s="607"/>
      <c r="H14" s="607"/>
      <c r="I14" s="810"/>
      <c r="J14" s="811"/>
      <c r="K14" s="807">
        <v>0</v>
      </c>
      <c r="L14" s="608">
        <v>0</v>
      </c>
      <c r="M14" s="608">
        <f>SUM(K14:L14)</f>
        <v>0</v>
      </c>
      <c r="N14" s="809">
        <f>M14*I14</f>
        <v>0</v>
      </c>
      <c r="O14" s="796">
        <f>M14*J14</f>
        <v>0</v>
      </c>
    </row>
    <row r="15" spans="1:15" ht="55.5" customHeight="1" thickBot="1">
      <c r="A15" s="610" t="s">
        <v>135</v>
      </c>
      <c r="B15" s="611"/>
      <c r="C15" s="611"/>
      <c r="D15" s="818" t="s">
        <v>398</v>
      </c>
      <c r="E15" s="818"/>
      <c r="F15" s="611"/>
      <c r="G15" s="611"/>
      <c r="H15" s="611"/>
      <c r="I15" s="812"/>
      <c r="J15" s="813"/>
      <c r="K15" s="814">
        <v>0</v>
      </c>
      <c r="L15" s="815">
        <v>0</v>
      </c>
      <c r="M15" s="815">
        <f>SUM(K15:L15)</f>
        <v>0</v>
      </c>
      <c r="N15" s="816">
        <f>M15*I15</f>
        <v>0</v>
      </c>
      <c r="O15" s="817">
        <f>M15*J15</f>
        <v>0</v>
      </c>
    </row>
    <row r="16" spans="1:15" ht="20.25" customHeight="1" thickBot="1">
      <c r="A16" s="184"/>
      <c r="B16" s="181"/>
      <c r="C16" s="181"/>
      <c r="D16" s="181"/>
      <c r="E16" s="181"/>
      <c r="F16" s="181"/>
      <c r="G16" s="181"/>
      <c r="H16" s="181"/>
      <c r="I16" s="181"/>
      <c r="J16" s="442" t="s">
        <v>202</v>
      </c>
      <c r="K16" s="182">
        <f>SUM(K11:K15)</f>
        <v>0</v>
      </c>
      <c r="L16" s="492">
        <f t="shared" ref="L16:O16" si="0">SUM(L11:L15)</f>
        <v>0</v>
      </c>
      <c r="M16" s="203">
        <f t="shared" si="0"/>
        <v>0</v>
      </c>
      <c r="N16" s="493">
        <f t="shared" si="0"/>
        <v>0</v>
      </c>
      <c r="O16" s="182">
        <f t="shared" si="0"/>
        <v>0</v>
      </c>
    </row>
    <row r="17" spans="1:15">
      <c r="A17" s="184"/>
      <c r="B17" s="181"/>
      <c r="C17" s="181"/>
      <c r="D17" s="181"/>
      <c r="E17" s="181"/>
      <c r="F17" s="181"/>
      <c r="G17" s="181"/>
      <c r="H17" s="181"/>
      <c r="I17" s="441"/>
      <c r="J17" s="441"/>
      <c r="K17" s="436"/>
      <c r="L17" s="436"/>
      <c r="M17" s="436"/>
      <c r="N17" s="436"/>
      <c r="O17" s="436"/>
    </row>
    <row r="18" spans="1:15">
      <c r="A18" s="184" t="s">
        <v>496</v>
      </c>
      <c r="B18" s="181"/>
      <c r="C18" s="181"/>
      <c r="D18" s="181"/>
      <c r="E18" s="181"/>
      <c r="F18" s="181"/>
      <c r="G18" s="181"/>
      <c r="H18" s="181"/>
      <c r="I18" s="441"/>
      <c r="J18" s="441"/>
      <c r="K18" s="436"/>
      <c r="L18" s="436"/>
      <c r="M18" s="436"/>
      <c r="N18" s="436"/>
      <c r="O18" s="436"/>
    </row>
    <row r="19" spans="1:15">
      <c r="A19" s="184"/>
      <c r="B19" s="181"/>
      <c r="C19" s="181"/>
      <c r="D19" s="181"/>
      <c r="E19" s="181"/>
      <c r="F19" s="181"/>
      <c r="G19" s="181"/>
      <c r="H19" s="181"/>
      <c r="I19" s="441"/>
      <c r="J19" s="441"/>
      <c r="K19" s="436"/>
      <c r="L19" s="436"/>
      <c r="M19" s="436"/>
      <c r="N19" s="436"/>
      <c r="O19" s="436"/>
    </row>
    <row r="20" spans="1:15">
      <c r="A20" s="1366" t="s">
        <v>116</v>
      </c>
      <c r="B20" s="1366"/>
      <c r="C20" s="1366"/>
      <c r="D20" s="621"/>
      <c r="E20" s="912"/>
      <c r="F20" s="490"/>
      <c r="G20" s="490"/>
      <c r="H20" s="180"/>
      <c r="I20" s="197"/>
      <c r="J20" s="197"/>
      <c r="K20" s="197"/>
      <c r="L20" s="197"/>
      <c r="M20" s="197"/>
      <c r="N20" s="197"/>
      <c r="O20" s="197"/>
    </row>
    <row r="21" spans="1:15">
      <c r="A21" s="440" t="s">
        <v>322</v>
      </c>
      <c r="B21" s="180"/>
      <c r="C21" s="180"/>
      <c r="D21" s="180"/>
      <c r="E21" s="180"/>
      <c r="F21" s="180"/>
      <c r="G21" s="180"/>
      <c r="H21" s="180"/>
      <c r="I21" s="197"/>
      <c r="J21" s="197"/>
      <c r="K21" s="197"/>
      <c r="L21" s="197"/>
      <c r="M21" s="197"/>
      <c r="N21" s="197"/>
      <c r="O21" s="197"/>
    </row>
    <row r="22" spans="1:15" ht="13.8">
      <c r="A22" s="440"/>
      <c r="B22" s="180"/>
      <c r="C22" s="180"/>
      <c r="D22" s="180"/>
      <c r="E22" s="180"/>
      <c r="F22" s="180"/>
      <c r="G22" s="180"/>
      <c r="H22" s="180"/>
      <c r="I22" s="83"/>
      <c r="J22" s="83"/>
      <c r="K22" s="197"/>
      <c r="L22" s="197"/>
      <c r="M22" s="83"/>
      <c r="N22" s="83"/>
      <c r="O22" s="197"/>
    </row>
    <row r="23" spans="1:15" ht="13.8">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114</v>
      </c>
      <c r="J24" s="432"/>
      <c r="L24" s="197"/>
      <c r="M24" s="148" t="s">
        <v>114</v>
      </c>
      <c r="N24" s="432"/>
      <c r="O24" s="189"/>
    </row>
    <row r="25" spans="1:15">
      <c r="A25" s="198"/>
      <c r="B25" s="198"/>
      <c r="C25" s="198"/>
      <c r="D25" s="198"/>
      <c r="E25" s="198"/>
      <c r="F25" s="198"/>
      <c r="G25" s="198"/>
      <c r="I25" s="359" t="s">
        <v>113</v>
      </c>
      <c r="J25" s="432"/>
      <c r="L25" s="197"/>
      <c r="M25" s="359" t="s">
        <v>113</v>
      </c>
      <c r="N25" s="432"/>
      <c r="O25" s="189"/>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tabSelected="1" view="pageBreakPreview" topLeftCell="A152" zoomScale="85" zoomScaleNormal="70" zoomScaleSheetLayoutView="85" workbookViewId="0">
      <selection activeCell="A158" sqref="A158:E158"/>
    </sheetView>
  </sheetViews>
  <sheetFormatPr defaultColWidth="9.109375" defaultRowHeight="18"/>
  <cols>
    <col min="1" max="1" width="38" style="2" customWidth="1"/>
    <col min="2" max="2" width="37.88671875" style="2" customWidth="1"/>
    <col min="3" max="3" width="36.5546875" style="2" bestFit="1" customWidth="1"/>
    <col min="4" max="4" width="19" style="2" customWidth="1"/>
    <col min="5" max="5" width="16" style="2" bestFit="1" customWidth="1"/>
    <col min="6" max="6" width="10.88671875" style="1" customWidth="1"/>
    <col min="7" max="7" width="20.33203125" style="1" bestFit="1" customWidth="1"/>
    <col min="8" max="8" width="21.6640625" style="1" customWidth="1"/>
    <col min="9" max="9" width="13.109375" style="1" customWidth="1"/>
    <col min="10" max="11" width="9.109375" style="1" customWidth="1"/>
    <col min="12" max="16384" width="9.109375" style="1"/>
  </cols>
  <sheetData>
    <row r="1" spans="1:7" s="66" customFormat="1" ht="15.75" customHeight="1">
      <c r="A1" s="68"/>
      <c r="B1" s="68"/>
      <c r="C1" s="68"/>
      <c r="D1" s="1087"/>
      <c r="E1" s="1087"/>
    </row>
    <row r="2" spans="1:7" s="66" customFormat="1" ht="15.6">
      <c r="A2" s="74" t="s">
        <v>112</v>
      </c>
      <c r="B2" s="68"/>
      <c r="C2" s="73" t="s">
        <v>111</v>
      </c>
      <c r="D2" s="1080"/>
      <c r="E2" s="1081"/>
    </row>
    <row r="3" spans="1:7" s="66" customFormat="1" ht="15.6">
      <c r="A3" s="68"/>
      <c r="B3" s="68"/>
      <c r="C3" s="73" t="s">
        <v>110</v>
      </c>
      <c r="D3" s="72"/>
      <c r="E3" s="71"/>
    </row>
    <row r="4" spans="1:7" s="66" customFormat="1" ht="15.6">
      <c r="A4" s="68"/>
      <c r="B4" s="68"/>
      <c r="C4" s="70"/>
      <c r="D4" s="1085"/>
      <c r="E4" s="1086"/>
    </row>
    <row r="5" spans="1:7" s="66" customFormat="1" ht="15.6">
      <c r="A5" s="69"/>
      <c r="B5" s="68"/>
      <c r="C5" s="68"/>
      <c r="D5" s="68"/>
      <c r="E5" s="68"/>
    </row>
    <row r="6" spans="1:7" s="66" customFormat="1" ht="15.6">
      <c r="A6" s="69"/>
      <c r="B6" s="68"/>
      <c r="C6" s="68"/>
      <c r="D6" s="68"/>
      <c r="E6" s="68"/>
    </row>
    <row r="7" spans="1:7">
      <c r="A7" s="1089" t="s">
        <v>109</v>
      </c>
      <c r="B7" s="1090"/>
      <c r="C7" s="1090"/>
      <c r="D7" s="1090"/>
      <c r="E7" s="1090"/>
    </row>
    <row r="8" spans="1:7" ht="18.75" customHeight="1">
      <c r="A8" s="1083" t="s">
        <v>108</v>
      </c>
      <c r="B8" s="1084"/>
      <c r="C8" s="1084"/>
      <c r="D8" s="1084"/>
      <c r="E8" s="1084"/>
    </row>
    <row r="9" spans="1:7" ht="18.75" customHeight="1">
      <c r="A9" s="1083" t="s">
        <v>107</v>
      </c>
      <c r="B9" s="1084"/>
      <c r="C9" s="1084"/>
      <c r="D9" s="1084"/>
      <c r="E9" s="1084"/>
    </row>
    <row r="10" spans="1:7">
      <c r="A10" s="16"/>
      <c r="B10" s="16"/>
      <c r="C10" s="16"/>
      <c r="D10" s="16"/>
      <c r="E10" s="16"/>
    </row>
    <row r="11" spans="1:7" ht="25.5" customHeight="1">
      <c r="A11" s="1041" t="s">
        <v>461</v>
      </c>
      <c r="B11" s="1042"/>
      <c r="C11" s="1042"/>
      <c r="D11" s="1042"/>
      <c r="E11" s="1042"/>
    </row>
    <row r="12" spans="1:7" ht="72" customHeight="1">
      <c r="A12" s="1028" t="s">
        <v>497</v>
      </c>
      <c r="B12" s="1029"/>
      <c r="C12" s="1029"/>
      <c r="D12" s="1029"/>
      <c r="E12" s="1029"/>
    </row>
    <row r="13" spans="1:7" ht="21" customHeight="1">
      <c r="A13" s="67"/>
      <c r="B13" s="67"/>
      <c r="C13" s="67"/>
      <c r="D13" s="67"/>
      <c r="E13" s="67"/>
    </row>
    <row r="14" spans="1:7" ht="18.75" customHeight="1">
      <c r="A14" s="1013" t="s">
        <v>106</v>
      </c>
      <c r="B14" s="1037"/>
      <c r="C14" s="1037"/>
      <c r="D14" s="1037"/>
      <c r="E14" s="1037"/>
    </row>
    <row r="15" spans="1:7" s="66" customFormat="1" ht="20.25" customHeight="1">
      <c r="A15" s="1098"/>
      <c r="B15" s="1098"/>
      <c r="C15" s="1098"/>
      <c r="D15" s="1098"/>
      <c r="E15" s="1098"/>
      <c r="G15" s="1"/>
    </row>
    <row r="16" spans="1:7" ht="24.75" customHeight="1">
      <c r="A16" s="1038" t="s">
        <v>105</v>
      </c>
      <c r="B16" s="1038"/>
      <c r="C16" s="1038"/>
      <c r="D16" s="1038"/>
      <c r="E16" s="1038"/>
    </row>
    <row r="17" spans="1:5" ht="57" customHeight="1">
      <c r="A17" s="1030" t="s">
        <v>104</v>
      </c>
      <c r="B17" s="1031"/>
      <c r="C17" s="1031"/>
      <c r="D17" s="1031"/>
      <c r="E17" s="1032"/>
    </row>
    <row r="18" spans="1:5" ht="27" customHeight="1">
      <c r="A18" s="1038" t="s">
        <v>103</v>
      </c>
      <c r="B18" s="1038"/>
      <c r="C18" s="1038"/>
      <c r="D18" s="1038"/>
      <c r="E18" s="1038"/>
    </row>
    <row r="19" spans="1:5" ht="14.4">
      <c r="A19" s="951" t="s">
        <v>381</v>
      </c>
      <c r="B19" s="952"/>
      <c r="C19" s="952"/>
      <c r="D19" s="952"/>
      <c r="E19" s="953"/>
    </row>
    <row r="20" spans="1:5" ht="14.4">
      <c r="A20" s="957"/>
      <c r="B20" s="958"/>
      <c r="C20" s="958"/>
      <c r="D20" s="958"/>
      <c r="E20" s="959"/>
    </row>
    <row r="21" spans="1:5" ht="14.4">
      <c r="A21" s="957"/>
      <c r="B21" s="958"/>
      <c r="C21" s="958"/>
      <c r="D21" s="958"/>
      <c r="E21" s="959"/>
    </row>
    <row r="22" spans="1:5" ht="14.4">
      <c r="A22" s="954"/>
      <c r="B22" s="955"/>
      <c r="C22" s="955"/>
      <c r="D22" s="955"/>
      <c r="E22" s="956"/>
    </row>
    <row r="23" spans="1:5" ht="9.75" customHeight="1">
      <c r="A23" s="1082"/>
      <c r="B23" s="1082"/>
      <c r="C23" s="1082"/>
      <c r="D23" s="1082"/>
      <c r="E23" s="1082"/>
    </row>
    <row r="24" spans="1:5" ht="45" customHeight="1">
      <c r="A24" s="1068" t="s">
        <v>102</v>
      </c>
      <c r="B24" s="1094"/>
      <c r="C24" s="1094"/>
      <c r="D24" s="1094"/>
      <c r="E24" s="1094"/>
    </row>
    <row r="25" spans="1:5" ht="18.75" customHeight="1">
      <c r="A25" s="65"/>
      <c r="B25" s="1099" t="s">
        <v>101</v>
      </c>
      <c r="C25" s="1100"/>
      <c r="D25" s="1100"/>
      <c r="E25" s="1101"/>
    </row>
    <row r="26" spans="1:5" ht="65.25" customHeight="1">
      <c r="A26" s="64"/>
      <c r="B26" s="63" t="s">
        <v>100</v>
      </c>
      <c r="C26" s="63" t="s">
        <v>99</v>
      </c>
      <c r="D26" s="1076" t="s">
        <v>98</v>
      </c>
      <c r="E26" s="1077"/>
    </row>
    <row r="27" spans="1:5">
      <c r="A27" s="62" t="s">
        <v>467</v>
      </c>
      <c r="B27" s="495"/>
      <c r="C27" s="495"/>
      <c r="D27" s="1039">
        <f>B27+kwota_BP_2012_sw</f>
        <v>0</v>
      </c>
      <c r="E27" s="1040"/>
    </row>
    <row r="28" spans="1:5">
      <c r="A28" s="62" t="s">
        <v>470</v>
      </c>
      <c r="B28" s="496"/>
      <c r="C28" s="496"/>
      <c r="D28" s="1039">
        <f>B28+kwota_BP_2011_sw</f>
        <v>0</v>
      </c>
      <c r="E28" s="1040"/>
    </row>
    <row r="29" spans="1:5" ht="17.399999999999999">
      <c r="A29" s="61" t="s">
        <v>97</v>
      </c>
      <c r="B29" s="60">
        <f>SUM(B27:B28)</f>
        <v>0</v>
      </c>
      <c r="C29" s="60">
        <f>SUM(C27:C28)</f>
        <v>0</v>
      </c>
      <c r="D29" s="1078">
        <f>SUM(D27:E28)</f>
        <v>0</v>
      </c>
      <c r="E29" s="1079"/>
    </row>
    <row r="30" spans="1:5" ht="15" customHeight="1">
      <c r="A30" s="1095"/>
      <c r="B30" s="1096"/>
      <c r="C30" s="1096"/>
      <c r="D30" s="1096"/>
      <c r="E30" s="1096"/>
    </row>
    <row r="31" spans="1:5" ht="15" customHeight="1">
      <c r="A31" s="1097"/>
      <c r="B31" s="1097"/>
      <c r="C31" s="1097"/>
      <c r="D31" s="1097"/>
      <c r="E31" s="1097"/>
    </row>
    <row r="32" spans="1:5" ht="15" customHeight="1">
      <c r="A32" s="1097"/>
      <c r="B32" s="1097"/>
      <c r="C32" s="1097"/>
      <c r="D32" s="1097"/>
      <c r="E32" s="1097"/>
    </row>
    <row r="33" spans="1:9">
      <c r="A33" s="59"/>
      <c r="B33" s="58"/>
      <c r="C33" s="58"/>
      <c r="D33" s="58"/>
      <c r="E33" s="58"/>
    </row>
    <row r="34" spans="1:9" ht="18.75" customHeight="1">
      <c r="A34" s="1013" t="s">
        <v>96</v>
      </c>
      <c r="B34" s="1037"/>
      <c r="C34" s="1037"/>
      <c r="D34" s="1037"/>
      <c r="E34" s="1037"/>
    </row>
    <row r="35" spans="1:9" ht="18.75" customHeight="1">
      <c r="A35" s="1013" t="s">
        <v>95</v>
      </c>
      <c r="B35" s="1037"/>
      <c r="C35" s="1037"/>
      <c r="D35" s="1037"/>
      <c r="E35" s="1037"/>
    </row>
    <row r="36" spans="1:9" ht="13.5" customHeight="1">
      <c r="A36" s="1070"/>
      <c r="B36" s="1071"/>
      <c r="C36" s="1071"/>
      <c r="D36" s="1071"/>
      <c r="E36" s="1072"/>
    </row>
    <row r="37" spans="1:9" ht="13.5" customHeight="1">
      <c r="A37" s="1073"/>
      <c r="B37" s="1074"/>
      <c r="C37" s="1074"/>
      <c r="D37" s="1074"/>
      <c r="E37" s="1075"/>
    </row>
    <row r="38" spans="1:9" ht="16.5" customHeight="1">
      <c r="A38" s="55"/>
    </row>
    <row r="39" spans="1:9" ht="25.5" customHeight="1">
      <c r="A39" s="1068" t="s">
        <v>94</v>
      </c>
      <c r="B39" s="1013"/>
      <c r="C39" s="1013"/>
      <c r="D39" s="1013"/>
      <c r="E39" s="1013"/>
    </row>
    <row r="40" spans="1:9" ht="25.5" customHeight="1">
      <c r="A40" s="964"/>
      <c r="B40" s="964"/>
      <c r="C40" s="964"/>
      <c r="D40" s="964"/>
      <c r="E40" s="964"/>
    </row>
    <row r="41" spans="1:9">
      <c r="A41" s="25"/>
      <c r="B41" s="51" t="s">
        <v>49</v>
      </c>
      <c r="C41" s="51" t="s">
        <v>3</v>
      </c>
      <c r="D41" s="971" t="s">
        <v>48</v>
      </c>
      <c r="E41" s="971"/>
    </row>
    <row r="42" spans="1:9">
      <c r="A42" s="26">
        <v>1</v>
      </c>
      <c r="B42" s="497"/>
      <c r="C42" s="497"/>
      <c r="D42" s="1003"/>
      <c r="E42" s="1003"/>
    </row>
    <row r="43" spans="1:9">
      <c r="A43" s="26">
        <v>2</v>
      </c>
      <c r="B43" s="497"/>
      <c r="C43" s="497"/>
      <c r="D43" s="1003"/>
      <c r="E43" s="1003"/>
    </row>
    <row r="44" spans="1:9">
      <c r="A44" s="26">
        <v>3</v>
      </c>
      <c r="B44" s="497"/>
      <c r="C44" s="497"/>
      <c r="D44" s="1003"/>
      <c r="E44" s="1003"/>
      <c r="G44" s="49"/>
      <c r="H44" s="49"/>
      <c r="I44" s="49"/>
    </row>
    <row r="45" spans="1:9" ht="33" customHeight="1">
      <c r="A45" s="1013" t="s">
        <v>93</v>
      </c>
      <c r="B45" s="1037"/>
      <c r="C45" s="1037"/>
      <c r="D45" s="1037"/>
      <c r="E45" s="1037"/>
      <c r="G45" s="47"/>
      <c r="H45" s="57" t="s">
        <v>83</v>
      </c>
      <c r="I45" s="47"/>
    </row>
    <row r="46" spans="1:9">
      <c r="A46" s="25" t="s">
        <v>92</v>
      </c>
      <c r="B46" s="498"/>
      <c r="C46" s="25" t="s">
        <v>91</v>
      </c>
      <c r="D46" s="1092"/>
      <c r="E46" s="1092"/>
      <c r="G46" s="47" t="s">
        <v>90</v>
      </c>
      <c r="H46" s="47" t="s">
        <v>89</v>
      </c>
      <c r="I46" s="47"/>
    </row>
    <row r="47" spans="1:9">
      <c r="A47" s="25" t="s">
        <v>88</v>
      </c>
      <c r="B47" s="498"/>
      <c r="C47" s="25" t="s">
        <v>87</v>
      </c>
      <c r="D47" s="1069" t="s">
        <v>402</v>
      </c>
      <c r="E47" s="1069"/>
      <c r="G47" s="47" t="s">
        <v>86</v>
      </c>
      <c r="H47" s="47" t="s">
        <v>85</v>
      </c>
      <c r="I47" s="47"/>
    </row>
    <row r="48" spans="1:9">
      <c r="A48" s="25" t="s">
        <v>84</v>
      </c>
      <c r="B48" s="886" t="s">
        <v>83</v>
      </c>
      <c r="C48" s="25" t="s">
        <v>82</v>
      </c>
      <c r="D48" s="1069"/>
      <c r="E48" s="1069"/>
      <c r="G48" s="47" t="s">
        <v>81</v>
      </c>
      <c r="H48" s="47" t="s">
        <v>80</v>
      </c>
      <c r="I48" s="47"/>
    </row>
    <row r="49" spans="1:9">
      <c r="A49" s="25" t="s">
        <v>79</v>
      </c>
      <c r="B49" s="498"/>
      <c r="C49" s="56" t="s">
        <v>78</v>
      </c>
      <c r="D49" s="1069"/>
      <c r="E49" s="1069"/>
      <c r="G49" s="47" t="s">
        <v>77</v>
      </c>
      <c r="H49" s="47" t="s">
        <v>76</v>
      </c>
      <c r="I49" s="47"/>
    </row>
    <row r="50" spans="1:9">
      <c r="A50" s="25" t="s">
        <v>45</v>
      </c>
      <c r="B50" s="498"/>
      <c r="C50" s="25" t="s">
        <v>75</v>
      </c>
      <c r="D50" s="1003"/>
      <c r="E50" s="1003"/>
      <c r="G50" s="47" t="s">
        <v>46</v>
      </c>
      <c r="H50" s="47" t="s">
        <v>74</v>
      </c>
      <c r="I50" s="47"/>
    </row>
    <row r="51" spans="1:9" ht="21">
      <c r="A51" s="25" t="s">
        <v>44</v>
      </c>
      <c r="B51" s="499"/>
      <c r="C51" s="25" t="s">
        <v>73</v>
      </c>
      <c r="D51" s="1093"/>
      <c r="E51" s="1093"/>
      <c r="G51" s="47" t="s">
        <v>72</v>
      </c>
      <c r="H51" s="47" t="s">
        <v>71</v>
      </c>
      <c r="I51" s="47"/>
    </row>
    <row r="52" spans="1:9">
      <c r="A52" s="25" t="s">
        <v>70</v>
      </c>
      <c r="B52" s="500"/>
      <c r="C52" s="25" t="s">
        <v>69</v>
      </c>
      <c r="D52" s="1015"/>
      <c r="E52" s="1016"/>
      <c r="G52" s="47"/>
      <c r="H52" s="47" t="s">
        <v>68</v>
      </c>
      <c r="I52" s="47"/>
    </row>
    <row r="53" spans="1:9">
      <c r="A53" s="25" t="s">
        <v>67</v>
      </c>
      <c r="B53" s="501"/>
      <c r="C53" s="25"/>
      <c r="D53" s="1015"/>
      <c r="E53" s="1016"/>
      <c r="G53" s="47" t="s">
        <v>472</v>
      </c>
      <c r="H53" s="47" t="s">
        <v>66</v>
      </c>
      <c r="I53" s="47"/>
    </row>
    <row r="54" spans="1:9" ht="9.75" customHeight="1">
      <c r="A54" s="55"/>
      <c r="G54" s="47" t="s">
        <v>65</v>
      </c>
      <c r="H54" s="47" t="s">
        <v>64</v>
      </c>
      <c r="I54" s="47"/>
    </row>
    <row r="55" spans="1:9" ht="27" customHeight="1">
      <c r="A55" s="1041" t="s">
        <v>63</v>
      </c>
      <c r="B55" s="1042"/>
      <c r="C55" s="1042"/>
      <c r="D55" s="1042"/>
      <c r="E55" s="1042"/>
      <c r="G55" s="47" t="s">
        <v>62</v>
      </c>
      <c r="H55" s="47" t="s">
        <v>61</v>
      </c>
      <c r="I55" s="47"/>
    </row>
    <row r="56" spans="1:9">
      <c r="A56" s="54"/>
      <c r="B56" s="53" t="s">
        <v>60</v>
      </c>
      <c r="C56" s="1043" t="s">
        <v>59</v>
      </c>
      <c r="D56" s="1043"/>
      <c r="E56" s="1043"/>
      <c r="G56" s="47" t="s">
        <v>58</v>
      </c>
      <c r="H56" s="47" t="s">
        <v>57</v>
      </c>
      <c r="I56" s="47"/>
    </row>
    <row r="57" spans="1:9" ht="15" customHeight="1">
      <c r="A57" s="1091" t="s">
        <v>382</v>
      </c>
      <c r="B57" s="1004"/>
      <c r="C57" s="1017"/>
      <c r="D57" s="1017"/>
      <c r="E57" s="1017"/>
      <c r="G57" s="47" t="s">
        <v>56</v>
      </c>
      <c r="H57" s="52" t="s">
        <v>55</v>
      </c>
      <c r="I57" s="47"/>
    </row>
    <row r="58" spans="1:9" ht="15" customHeight="1">
      <c r="A58" s="1091"/>
      <c r="B58" s="1004"/>
      <c r="C58" s="1017"/>
      <c r="D58" s="1017"/>
      <c r="E58" s="1017"/>
      <c r="G58" s="47"/>
      <c r="H58" s="52" t="s">
        <v>54</v>
      </c>
      <c r="I58" s="47"/>
    </row>
    <row r="59" spans="1:9" ht="15" customHeight="1">
      <c r="A59" s="46"/>
      <c r="B59" s="45"/>
      <c r="C59" s="44"/>
      <c r="D59" s="44"/>
      <c r="E59" s="44"/>
      <c r="G59" s="47"/>
      <c r="H59" s="50" t="s">
        <v>53</v>
      </c>
      <c r="I59" s="47"/>
    </row>
    <row r="60" spans="1:9" ht="18.75" customHeight="1">
      <c r="A60" s="1013" t="s">
        <v>52</v>
      </c>
      <c r="B60" s="1013"/>
      <c r="C60" s="1013"/>
      <c r="D60" s="1013"/>
      <c r="E60" s="1013"/>
      <c r="H60" s="50" t="s">
        <v>51</v>
      </c>
    </row>
    <row r="61" spans="1:9" ht="18.75" customHeight="1">
      <c r="A61" s="1013"/>
      <c r="B61" s="1013"/>
      <c r="C61" s="1013"/>
      <c r="D61" s="1013"/>
      <c r="E61" s="1013"/>
      <c r="H61" s="50" t="s">
        <v>50</v>
      </c>
    </row>
    <row r="62" spans="1:9" ht="9.75" customHeight="1">
      <c r="A62" s="964"/>
      <c r="B62" s="964"/>
      <c r="C62" s="964"/>
      <c r="D62" s="964"/>
      <c r="E62" s="964"/>
      <c r="H62" s="50"/>
    </row>
    <row r="63" spans="1:9">
      <c r="A63" s="25"/>
      <c r="B63" s="51" t="s">
        <v>49</v>
      </c>
      <c r="C63" s="51" t="s">
        <v>3</v>
      </c>
      <c r="D63" s="971" t="s">
        <v>48</v>
      </c>
      <c r="E63" s="971"/>
      <c r="H63" s="50"/>
    </row>
    <row r="64" spans="1:9" ht="26.25" customHeight="1">
      <c r="A64" s="26">
        <v>1</v>
      </c>
      <c r="B64" s="497"/>
      <c r="C64" s="497"/>
      <c r="D64" s="1003"/>
      <c r="E64" s="1003"/>
      <c r="H64" s="50"/>
    </row>
    <row r="65" spans="1:9" ht="26.25" customHeight="1">
      <c r="A65" s="26">
        <v>2</v>
      </c>
      <c r="B65" s="497"/>
      <c r="C65" s="497"/>
      <c r="D65" s="1003"/>
      <c r="E65" s="1003"/>
    </row>
    <row r="66" spans="1:9" ht="26.25" customHeight="1">
      <c r="A66" s="26">
        <v>3</v>
      </c>
      <c r="B66" s="497"/>
      <c r="C66" s="497"/>
      <c r="D66" s="1003"/>
      <c r="E66" s="1003"/>
      <c r="G66" s="49"/>
      <c r="I66" s="49"/>
    </row>
    <row r="67" spans="1:9" ht="16.5" customHeight="1">
      <c r="A67" s="46"/>
      <c r="B67" s="45"/>
      <c r="C67" s="44"/>
      <c r="D67" s="44"/>
      <c r="E67" s="44"/>
      <c r="G67" s="47"/>
      <c r="I67" s="47"/>
    </row>
    <row r="68" spans="1:9" ht="21" customHeight="1">
      <c r="A68" s="1013" t="s">
        <v>47</v>
      </c>
      <c r="B68" s="1013"/>
      <c r="C68" s="1013"/>
      <c r="D68" s="1013"/>
      <c r="E68" s="1013"/>
      <c r="G68" s="47"/>
      <c r="I68" s="47"/>
    </row>
    <row r="69" spans="1:9" ht="14.4">
      <c r="A69" s="1013"/>
      <c r="B69" s="1013"/>
      <c r="C69" s="1013"/>
      <c r="D69" s="1013"/>
      <c r="E69" s="1013"/>
      <c r="G69" s="47" t="s">
        <v>46</v>
      </c>
      <c r="I69" s="47"/>
    </row>
    <row r="70" spans="1:9" ht="14.4">
      <c r="A70" s="964"/>
      <c r="B70" s="964"/>
      <c r="C70" s="1014"/>
      <c r="D70" s="1014"/>
      <c r="E70" s="1014"/>
      <c r="G70" s="47"/>
      <c r="I70" s="47"/>
    </row>
    <row r="71" spans="1:9">
      <c r="A71" s="26"/>
      <c r="B71" s="26" t="s">
        <v>45</v>
      </c>
      <c r="C71" s="1010" t="s">
        <v>44</v>
      </c>
      <c r="D71" s="1011"/>
      <c r="E71" s="1012"/>
      <c r="G71" s="47"/>
      <c r="I71" s="47"/>
    </row>
    <row r="72" spans="1:9" ht="32.25" customHeight="1">
      <c r="A72" s="26">
        <v>1</v>
      </c>
      <c r="B72" s="498"/>
      <c r="C72" s="1007"/>
      <c r="D72" s="1008"/>
      <c r="E72" s="1009"/>
      <c r="G72" s="47"/>
      <c r="I72" s="47"/>
    </row>
    <row r="73" spans="1:9" ht="32.25" customHeight="1">
      <c r="A73" s="26">
        <v>2</v>
      </c>
      <c r="B73" s="498"/>
      <c r="C73" s="1007"/>
      <c r="D73" s="1008"/>
      <c r="E73" s="1009"/>
      <c r="G73" s="47"/>
      <c r="I73" s="47"/>
    </row>
    <row r="74" spans="1:9" ht="32.25" customHeight="1">
      <c r="A74" s="26">
        <v>3</v>
      </c>
      <c r="B74" s="498"/>
      <c r="C74" s="1007"/>
      <c r="D74" s="1008"/>
      <c r="E74" s="1009"/>
      <c r="G74" s="47"/>
      <c r="I74" s="47"/>
    </row>
    <row r="75" spans="1:9">
      <c r="A75" s="48"/>
      <c r="B75" s="48"/>
      <c r="C75" s="48"/>
      <c r="D75" s="48"/>
      <c r="E75" s="48"/>
      <c r="G75" s="47"/>
      <c r="I75" s="47"/>
    </row>
    <row r="76" spans="1:9" ht="18.75" customHeight="1">
      <c r="A76" s="46"/>
      <c r="B76" s="45"/>
      <c r="C76" s="44"/>
      <c r="D76" s="44"/>
      <c r="E76" s="44"/>
    </row>
    <row r="77" spans="1:9" ht="24" customHeight="1">
      <c r="A77" s="1088" t="s">
        <v>43</v>
      </c>
      <c r="B77" s="1088"/>
      <c r="C77" s="1088"/>
      <c r="D77" s="1088"/>
      <c r="E77" s="1088"/>
    </row>
    <row r="78" spans="1:9" ht="45.75" customHeight="1">
      <c r="A78" s="964" t="s">
        <v>42</v>
      </c>
      <c r="B78" s="964"/>
      <c r="C78" s="964"/>
      <c r="D78" s="964"/>
      <c r="E78" s="964"/>
    </row>
    <row r="79" spans="1:9" ht="31.5" customHeight="1">
      <c r="A79" s="1018"/>
      <c r="B79" s="1019"/>
      <c r="C79" s="1019"/>
      <c r="D79" s="1019"/>
      <c r="E79" s="1020"/>
    </row>
    <row r="80" spans="1:9" ht="31.5" customHeight="1">
      <c r="A80" s="1021"/>
      <c r="B80" s="1022"/>
      <c r="C80" s="1022"/>
      <c r="D80" s="1022"/>
      <c r="E80" s="1023"/>
    </row>
    <row r="81" spans="1:5" ht="31.5" customHeight="1">
      <c r="A81" s="1021"/>
      <c r="B81" s="1022"/>
      <c r="C81" s="1022"/>
      <c r="D81" s="1022"/>
      <c r="E81" s="1023"/>
    </row>
    <row r="82" spans="1:5" ht="31.5" customHeight="1">
      <c r="A82" s="1021"/>
      <c r="B82" s="1022"/>
      <c r="C82" s="1022"/>
      <c r="D82" s="1022"/>
      <c r="E82" s="1023"/>
    </row>
    <row r="83" spans="1:5" ht="31.5" customHeight="1">
      <c r="A83" s="1021"/>
      <c r="B83" s="1022"/>
      <c r="C83" s="1022"/>
      <c r="D83" s="1022"/>
      <c r="E83" s="1023"/>
    </row>
    <row r="84" spans="1:5" ht="31.5" customHeight="1">
      <c r="A84" s="1021"/>
      <c r="B84" s="1022"/>
      <c r="C84" s="1022"/>
      <c r="D84" s="1022"/>
      <c r="E84" s="1023"/>
    </row>
    <row r="85" spans="1:5" ht="31.5" customHeight="1">
      <c r="A85" s="1021"/>
      <c r="B85" s="1022"/>
      <c r="C85" s="1022"/>
      <c r="D85" s="1022"/>
      <c r="E85" s="1023"/>
    </row>
    <row r="86" spans="1:5" ht="31.5" customHeight="1">
      <c r="A86" s="1021"/>
      <c r="B86" s="1022"/>
      <c r="C86" s="1022"/>
      <c r="D86" s="1022"/>
      <c r="E86" s="1023"/>
    </row>
    <row r="87" spans="1:5" ht="31.5" customHeight="1">
      <c r="A87" s="1021"/>
      <c r="B87" s="1022"/>
      <c r="C87" s="1022"/>
      <c r="D87" s="1022"/>
      <c r="E87" s="1023"/>
    </row>
    <row r="88" spans="1:5" ht="31.5" customHeight="1">
      <c r="A88" s="1021"/>
      <c r="B88" s="1022"/>
      <c r="C88" s="1022"/>
      <c r="D88" s="1022"/>
      <c r="E88" s="1023"/>
    </row>
    <row r="89" spans="1:5" ht="31.5" customHeight="1">
      <c r="A89" s="1021"/>
      <c r="B89" s="1022"/>
      <c r="C89" s="1022"/>
      <c r="D89" s="1022"/>
      <c r="E89" s="1023"/>
    </row>
    <row r="90" spans="1:5" ht="31.5" customHeight="1">
      <c r="A90" s="1021"/>
      <c r="B90" s="1022"/>
      <c r="C90" s="1022"/>
      <c r="D90" s="1022"/>
      <c r="E90" s="1023"/>
    </row>
    <row r="91" spans="1:5" ht="31.5" customHeight="1">
      <c r="A91" s="1021"/>
      <c r="B91" s="1022"/>
      <c r="C91" s="1022"/>
      <c r="D91" s="1022"/>
      <c r="E91" s="1023"/>
    </row>
    <row r="92" spans="1:5" ht="31.5" customHeight="1">
      <c r="A92" s="1021"/>
      <c r="B92" s="1022"/>
      <c r="C92" s="1022"/>
      <c r="D92" s="1022"/>
      <c r="E92" s="1023"/>
    </row>
    <row r="93" spans="1:5" ht="23.25" customHeight="1">
      <c r="A93" s="1024"/>
      <c r="B93" s="1025"/>
      <c r="C93" s="1025"/>
      <c r="D93" s="1025"/>
      <c r="E93" s="1026"/>
    </row>
    <row r="94" spans="1:5" ht="15.75" customHeight="1">
      <c r="A94" s="1005"/>
      <c r="B94" s="1006"/>
      <c r="C94" s="1006"/>
      <c r="D94" s="1006"/>
      <c r="E94" s="1006"/>
    </row>
    <row r="95" spans="1:5" ht="36.6" thickBot="1">
      <c r="A95" s="43" t="s">
        <v>41</v>
      </c>
      <c r="B95" s="42" t="s">
        <v>471</v>
      </c>
      <c r="C95" s="1027" t="s">
        <v>384</v>
      </c>
      <c r="D95" s="1027"/>
      <c r="E95" s="1027"/>
    </row>
    <row r="96" spans="1:5" ht="21" customHeight="1" thickBot="1">
      <c r="A96" s="41" t="s">
        <v>40</v>
      </c>
      <c r="B96" s="40">
        <f>SUM(B97:B100)</f>
        <v>0</v>
      </c>
      <c r="C96" s="1027"/>
      <c r="D96" s="1027"/>
      <c r="E96" s="1027"/>
    </row>
    <row r="97" spans="1:8" ht="21" customHeight="1">
      <c r="A97" s="39" t="s">
        <v>39</v>
      </c>
      <c r="B97" s="502"/>
      <c r="C97" s="1027"/>
      <c r="D97" s="1027"/>
      <c r="E97" s="1027"/>
    </row>
    <row r="98" spans="1:8" ht="21" customHeight="1">
      <c r="A98" s="29" t="s">
        <v>38</v>
      </c>
      <c r="B98" s="503"/>
      <c r="C98" s="37"/>
      <c r="D98" s="33"/>
      <c r="E98" s="33"/>
      <c r="H98" s="18"/>
    </row>
    <row r="99" spans="1:8" ht="21" customHeight="1">
      <c r="A99" s="29" t="s">
        <v>37</v>
      </c>
      <c r="B99" s="503"/>
      <c r="C99" s="37"/>
      <c r="D99" s="33"/>
      <c r="E99" s="33"/>
      <c r="H99" s="18"/>
    </row>
    <row r="100" spans="1:8" ht="21" customHeight="1" thickBot="1">
      <c r="A100" s="38" t="s">
        <v>451</v>
      </c>
      <c r="B100" s="504"/>
      <c r="C100" s="37"/>
      <c r="D100" s="33"/>
      <c r="E100" s="33"/>
    </row>
    <row r="101" spans="1:8" ht="26.25" customHeight="1" thickBot="1">
      <c r="A101" s="35" t="s">
        <v>36</v>
      </c>
      <c r="B101" s="505"/>
      <c r="C101" s="36"/>
      <c r="D101" s="33"/>
      <c r="E101" s="33"/>
    </row>
    <row r="102" spans="1:8" ht="21" customHeight="1" thickBot="1">
      <c r="A102" s="35" t="s">
        <v>35</v>
      </c>
      <c r="B102" s="506"/>
      <c r="C102" s="33"/>
      <c r="D102" s="33"/>
      <c r="E102" s="33"/>
      <c r="H102" s="13"/>
    </row>
    <row r="103" spans="1:8" ht="21" customHeight="1" thickBot="1">
      <c r="A103" s="34" t="s">
        <v>34</v>
      </c>
      <c r="B103" s="507"/>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65" t="s">
        <v>33</v>
      </c>
      <c r="B106" s="965"/>
      <c r="C106" s="965"/>
      <c r="D106" s="965"/>
      <c r="E106" s="965"/>
    </row>
    <row r="107" spans="1:8" ht="30.75" customHeight="1">
      <c r="A107" s="29" t="s">
        <v>32</v>
      </c>
      <c r="B107" s="508"/>
      <c r="C107" s="29" t="s">
        <v>31</v>
      </c>
      <c r="D107" s="972"/>
      <c r="E107" s="973"/>
    </row>
    <row r="108" spans="1:8" ht="20.25" customHeight="1">
      <c r="A108" s="29" t="s">
        <v>30</v>
      </c>
      <c r="B108" s="509"/>
      <c r="C108" s="29" t="s">
        <v>29</v>
      </c>
      <c r="D108" s="1035"/>
      <c r="E108" s="1036"/>
    </row>
    <row r="109" spans="1:8">
      <c r="A109" s="29" t="s">
        <v>28</v>
      </c>
      <c r="B109" s="510"/>
      <c r="C109" s="29" t="s">
        <v>27</v>
      </c>
      <c r="D109" s="969"/>
      <c r="E109" s="970"/>
    </row>
    <row r="110" spans="1:8" ht="18.75" customHeight="1">
      <c r="A110" s="29" t="s">
        <v>26</v>
      </c>
      <c r="B110" s="510"/>
      <c r="C110" s="29" t="s">
        <v>25</v>
      </c>
      <c r="D110" s="969"/>
      <c r="E110" s="970"/>
    </row>
    <row r="111" spans="1:8" ht="18.75" customHeight="1">
      <c r="A111" s="966" t="s">
        <v>24</v>
      </c>
      <c r="B111" s="967"/>
      <c r="C111" s="968"/>
      <c r="D111" s="962">
        <f>liczba_innych+liczba_trenerów+liczba_zawodników+liczba_instruktorów+liczba_wolontariuszy</f>
        <v>0</v>
      </c>
      <c r="E111" s="963"/>
    </row>
    <row r="112" spans="1:8" ht="15" customHeight="1">
      <c r="A112" s="28"/>
      <c r="B112" s="28"/>
      <c r="C112" s="28"/>
      <c r="D112" s="28"/>
      <c r="E112" s="28"/>
    </row>
    <row r="113" spans="1:8" ht="25.5" customHeight="1">
      <c r="A113" s="964" t="s">
        <v>23</v>
      </c>
      <c r="B113" s="964"/>
      <c r="C113" s="964"/>
      <c r="D113" s="964"/>
      <c r="E113" s="964"/>
    </row>
    <row r="114" spans="1:8" ht="21.75" customHeight="1">
      <c r="A114" s="27" t="s">
        <v>22</v>
      </c>
      <c r="B114" s="26" t="s">
        <v>21</v>
      </c>
      <c r="C114" s="26" t="s">
        <v>20</v>
      </c>
      <c r="D114" s="971" t="s">
        <v>390</v>
      </c>
      <c r="E114" s="971"/>
    </row>
    <row r="115" spans="1:8" ht="25.5" customHeight="1">
      <c r="A115" s="25" t="s">
        <v>19</v>
      </c>
      <c r="B115" s="24" t="s">
        <v>18</v>
      </c>
      <c r="C115" s="511">
        <v>0</v>
      </c>
      <c r="D115" s="885" t="e">
        <f t="shared" ref="D115:D120" si="0">C115/$C$121*100%</f>
        <v>#DIV/0!</v>
      </c>
      <c r="E115" s="960" t="e">
        <f>D115+D116</f>
        <v>#DIV/0!</v>
      </c>
    </row>
    <row r="116" spans="1:8" ht="25.5" customHeight="1">
      <c r="A116" s="1033" t="s">
        <v>17</v>
      </c>
      <c r="B116" s="23" t="s">
        <v>16</v>
      </c>
      <c r="C116" s="22">
        <f>SUM(C117:C120)</f>
        <v>0</v>
      </c>
      <c r="D116" s="885" t="e">
        <f t="shared" si="0"/>
        <v>#DIV/0!</v>
      </c>
      <c r="E116" s="961"/>
    </row>
    <row r="117" spans="1:8" ht="25.5" customHeight="1">
      <c r="A117" s="1033"/>
      <c r="B117" s="21" t="s">
        <v>15</v>
      </c>
      <c r="C117" s="512">
        <v>0</v>
      </c>
      <c r="D117" s="974" t="e">
        <f t="shared" si="0"/>
        <v>#DIV/0!</v>
      </c>
      <c r="E117" s="974"/>
    </row>
    <row r="118" spans="1:8" ht="25.5" customHeight="1">
      <c r="A118" s="1033"/>
      <c r="B118" s="21" t="s">
        <v>14</v>
      </c>
      <c r="C118" s="512"/>
      <c r="D118" s="974" t="e">
        <f t="shared" si="0"/>
        <v>#DIV/0!</v>
      </c>
      <c r="E118" s="974"/>
    </row>
    <row r="119" spans="1:8" ht="25.5" customHeight="1">
      <c r="A119" s="1033"/>
      <c r="B119" s="21" t="s">
        <v>13</v>
      </c>
      <c r="C119" s="513"/>
      <c r="D119" s="974" t="e">
        <f t="shared" si="0"/>
        <v>#DIV/0!</v>
      </c>
      <c r="E119" s="974"/>
    </row>
    <row r="120" spans="1:8" ht="25.5" customHeight="1">
      <c r="A120" s="1033"/>
      <c r="B120" s="20" t="s">
        <v>12</v>
      </c>
      <c r="C120" s="513"/>
      <c r="D120" s="974" t="e">
        <f t="shared" si="0"/>
        <v>#DIV/0!</v>
      </c>
      <c r="E120" s="974"/>
    </row>
    <row r="121" spans="1:8" s="18" customFormat="1" ht="18.75" customHeight="1">
      <c r="A121" s="1033" t="s">
        <v>11</v>
      </c>
      <c r="B121" s="992" t="s">
        <v>455</v>
      </c>
      <c r="C121" s="990">
        <v>0</v>
      </c>
      <c r="D121" s="975" t="e">
        <f t="shared" ref="D121" si="1">C121/$C$123*100%</f>
        <v>#DIV/0!</v>
      </c>
      <c r="E121" s="976"/>
      <c r="F121" s="19"/>
      <c r="H121" s="1"/>
    </row>
    <row r="122" spans="1:8" s="18" customFormat="1" ht="18.75" customHeight="1">
      <c r="A122" s="1033"/>
      <c r="B122" s="992"/>
      <c r="C122" s="991"/>
      <c r="D122" s="977"/>
      <c r="E122" s="978"/>
      <c r="H122" s="1"/>
    </row>
    <row r="123" spans="1:8" ht="31.5" customHeight="1">
      <c r="A123" s="979" t="s">
        <v>10</v>
      </c>
      <c r="B123" s="979"/>
      <c r="C123" s="17">
        <f>SUM(C115:C116,C121)</f>
        <v>0</v>
      </c>
      <c r="D123" s="1002">
        <v>1</v>
      </c>
      <c r="E123" s="1002"/>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80" t="s">
        <v>9</v>
      </c>
      <c r="B126" s="980"/>
      <c r="C126" s="980"/>
      <c r="D126" s="980"/>
      <c r="E126" s="980"/>
    </row>
    <row r="127" spans="1:8" ht="38.25" customHeight="1">
      <c r="A127" s="964"/>
      <c r="B127" s="964"/>
      <c r="C127" s="964"/>
      <c r="D127" s="964"/>
      <c r="E127" s="964"/>
    </row>
    <row r="128" spans="1:8" ht="25.5" customHeight="1">
      <c r="A128" s="993"/>
      <c r="B128" s="994"/>
      <c r="C128" s="994"/>
      <c r="D128" s="994"/>
      <c r="E128" s="995"/>
    </row>
    <row r="129" spans="1:5" ht="4.5" customHeight="1">
      <c r="A129" s="996"/>
      <c r="B129" s="997"/>
      <c r="C129" s="997"/>
      <c r="D129" s="997"/>
      <c r="E129" s="998"/>
    </row>
    <row r="130" spans="1:5" ht="14.4" hidden="1">
      <c r="A130" s="996"/>
      <c r="B130" s="997"/>
      <c r="C130" s="997"/>
      <c r="D130" s="997"/>
      <c r="E130" s="998"/>
    </row>
    <row r="131" spans="1:5" ht="14.4" hidden="1">
      <c r="A131" s="996"/>
      <c r="B131" s="997"/>
      <c r="C131" s="997"/>
      <c r="D131" s="997"/>
      <c r="E131" s="998"/>
    </row>
    <row r="132" spans="1:5" ht="14.4" hidden="1">
      <c r="A132" s="999"/>
      <c r="B132" s="1000"/>
      <c r="C132" s="1000"/>
      <c r="D132" s="1000"/>
      <c r="E132" s="1001"/>
    </row>
    <row r="133" spans="1:5" ht="18" customHeight="1">
      <c r="A133" s="10"/>
      <c r="B133" s="9"/>
      <c r="C133" s="9"/>
      <c r="D133" s="9"/>
      <c r="E133" s="9"/>
    </row>
    <row r="134" spans="1:5" ht="22.5" customHeight="1">
      <c r="A134" s="980" t="s">
        <v>391</v>
      </c>
      <c r="B134" s="980"/>
      <c r="C134" s="980"/>
      <c r="D134" s="980"/>
      <c r="E134" s="980"/>
    </row>
    <row r="135" spans="1:5" ht="24.75" customHeight="1">
      <c r="A135" s="964"/>
      <c r="B135" s="964"/>
      <c r="C135" s="964"/>
      <c r="D135" s="964"/>
      <c r="E135" s="964"/>
    </row>
    <row r="136" spans="1:5" ht="15" customHeight="1">
      <c r="A136" s="981"/>
      <c r="B136" s="982"/>
      <c r="C136" s="982"/>
      <c r="D136" s="982"/>
      <c r="E136" s="983"/>
    </row>
    <row r="137" spans="1:5" ht="15" customHeight="1">
      <c r="A137" s="984"/>
      <c r="B137" s="985"/>
      <c r="C137" s="985"/>
      <c r="D137" s="985"/>
      <c r="E137" s="986"/>
    </row>
    <row r="138" spans="1:5" ht="14.25" customHeight="1">
      <c r="A138" s="984"/>
      <c r="B138" s="985"/>
      <c r="C138" s="985"/>
      <c r="D138" s="985"/>
      <c r="E138" s="986"/>
    </row>
    <row r="139" spans="1:5" ht="15" customHeight="1">
      <c r="A139" s="984"/>
      <c r="B139" s="985"/>
      <c r="C139" s="985"/>
      <c r="D139" s="985"/>
      <c r="E139" s="986"/>
    </row>
    <row r="140" spans="1:5" ht="408.75" customHeight="1">
      <c r="A140" s="987"/>
      <c r="B140" s="988"/>
      <c r="C140" s="988"/>
      <c r="D140" s="988"/>
      <c r="E140" s="989"/>
    </row>
    <row r="141" spans="1:5" ht="15" customHeight="1">
      <c r="A141" s="10"/>
      <c r="B141" s="9"/>
      <c r="C141" s="9"/>
      <c r="D141" s="9"/>
      <c r="E141" s="9"/>
    </row>
    <row r="142" spans="1:5" ht="38.25" customHeight="1">
      <c r="A142" s="1034" t="s">
        <v>8</v>
      </c>
      <c r="B142" s="1034"/>
      <c r="C142" s="1034"/>
      <c r="D142" s="1034"/>
      <c r="E142" s="1034"/>
    </row>
    <row r="143" spans="1:5" ht="15" customHeight="1">
      <c r="A143" s="993"/>
      <c r="B143" s="994"/>
      <c r="C143" s="994"/>
      <c r="D143" s="994"/>
      <c r="E143" s="995"/>
    </row>
    <row r="144" spans="1:5" ht="15" customHeight="1">
      <c r="A144" s="996"/>
      <c r="B144" s="997"/>
      <c r="C144" s="997"/>
      <c r="D144" s="997"/>
      <c r="E144" s="998"/>
    </row>
    <row r="145" spans="1:5" ht="15" customHeight="1">
      <c r="A145" s="996"/>
      <c r="B145" s="997"/>
      <c r="C145" s="997"/>
      <c r="D145" s="997"/>
      <c r="E145" s="998"/>
    </row>
    <row r="146" spans="1:5" ht="19.5" customHeight="1">
      <c r="A146" s="996"/>
      <c r="B146" s="997"/>
      <c r="C146" s="997"/>
      <c r="D146" s="997"/>
      <c r="E146" s="998"/>
    </row>
    <row r="147" spans="1:5" ht="22.5" customHeight="1">
      <c r="A147" s="999"/>
      <c r="B147" s="1000"/>
      <c r="C147" s="1000"/>
      <c r="D147" s="1000"/>
      <c r="E147" s="1001"/>
    </row>
    <row r="148" spans="1:5" ht="18" customHeight="1">
      <c r="A148" s="12"/>
      <c r="B148" s="11"/>
      <c r="C148" s="11"/>
      <c r="D148" s="11"/>
      <c r="E148" s="11"/>
    </row>
    <row r="149" spans="1:5" ht="21.75" customHeight="1">
      <c r="A149" s="1066" t="s">
        <v>7</v>
      </c>
      <c r="B149" s="1066"/>
      <c r="C149" s="1066"/>
      <c r="D149" s="1066"/>
      <c r="E149" s="1066"/>
    </row>
    <row r="150" spans="1:5" ht="21.75" customHeight="1">
      <c r="A150" s="1067"/>
      <c r="B150" s="1067"/>
      <c r="C150" s="1067"/>
      <c r="D150" s="1067"/>
      <c r="E150" s="1067"/>
    </row>
    <row r="151" spans="1:5" ht="28.5" customHeight="1">
      <c r="A151" s="993"/>
      <c r="B151" s="994"/>
      <c r="C151" s="994"/>
      <c r="D151" s="994"/>
      <c r="E151" s="995"/>
    </row>
    <row r="152" spans="1:5" ht="28.5" customHeight="1">
      <c r="A152" s="996"/>
      <c r="B152" s="997"/>
      <c r="C152" s="997"/>
      <c r="D152" s="997"/>
      <c r="E152" s="998"/>
    </row>
    <row r="153" spans="1:5" ht="28.5" customHeight="1">
      <c r="A153" s="999"/>
      <c r="B153" s="1000"/>
      <c r="C153" s="1000"/>
      <c r="D153" s="1000"/>
      <c r="E153" s="1001"/>
    </row>
    <row r="154" spans="1:5" ht="19.5" customHeight="1">
      <c r="A154" s="12"/>
      <c r="B154" s="11"/>
      <c r="C154" s="11"/>
      <c r="D154" s="11"/>
      <c r="E154" s="11"/>
    </row>
    <row r="155" spans="1:5" ht="18.75" customHeight="1">
      <c r="A155" s="10"/>
      <c r="B155" s="9"/>
      <c r="C155" s="9"/>
      <c r="D155" s="9"/>
      <c r="E155" s="9"/>
    </row>
    <row r="156" spans="1:5" ht="18.75" customHeight="1">
      <c r="A156" s="1062" t="s">
        <v>6</v>
      </c>
      <c r="B156" s="1062"/>
      <c r="C156" s="1062"/>
      <c r="D156" s="1062"/>
      <c r="E156" s="1062"/>
    </row>
    <row r="157" spans="1:5" ht="17.399999999999999">
      <c r="A157" s="1059" t="s">
        <v>462</v>
      </c>
      <c r="B157" s="1060"/>
      <c r="C157" s="1060"/>
      <c r="D157" s="1060"/>
      <c r="E157" s="1061"/>
    </row>
    <row r="158" spans="1:5" ht="42" customHeight="1">
      <c r="A158" s="1051" t="s">
        <v>501</v>
      </c>
      <c r="B158" s="1052"/>
      <c r="C158" s="1052"/>
      <c r="D158" s="1052"/>
      <c r="E158" s="1053"/>
    </row>
    <row r="159" spans="1:5" ht="17.399999999999999">
      <c r="A159" s="1044" t="s">
        <v>454</v>
      </c>
      <c r="B159" s="1044"/>
      <c r="C159" s="1044"/>
      <c r="D159" s="1044"/>
      <c r="E159" s="1045"/>
    </row>
    <row r="160" spans="1:5" ht="63" customHeight="1" thickBot="1">
      <c r="A160" s="1056" t="s">
        <v>5</v>
      </c>
      <c r="B160" s="1057"/>
      <c r="C160" s="1057"/>
      <c r="D160" s="1057"/>
      <c r="E160" s="1058"/>
    </row>
    <row r="161" spans="1:5" ht="42.75" customHeight="1" thickBot="1">
      <c r="A161" s="8" t="s">
        <v>4</v>
      </c>
      <c r="B161" s="7" t="s">
        <v>3</v>
      </c>
      <c r="C161" s="7" t="s">
        <v>2</v>
      </c>
      <c r="D161" s="1064" t="s">
        <v>1</v>
      </c>
      <c r="E161" s="1065"/>
    </row>
    <row r="162" spans="1:5" ht="30" customHeight="1">
      <c r="A162" s="514">
        <f t="shared" ref="A162:C164" si="2">B42</f>
        <v>0</v>
      </c>
      <c r="B162" s="515">
        <f t="shared" si="2"/>
        <v>0</v>
      </c>
      <c r="C162" s="515">
        <f t="shared" si="2"/>
        <v>0</v>
      </c>
      <c r="D162" s="999"/>
      <c r="E162" s="1063"/>
    </row>
    <row r="163" spans="1:5" ht="30" customHeight="1">
      <c r="A163" s="516">
        <f t="shared" si="2"/>
        <v>0</v>
      </c>
      <c r="B163" s="517">
        <f t="shared" si="2"/>
        <v>0</v>
      </c>
      <c r="C163" s="517">
        <f t="shared" si="2"/>
        <v>0</v>
      </c>
      <c r="D163" s="1047"/>
      <c r="E163" s="1048"/>
    </row>
    <row r="164" spans="1:5" ht="30" customHeight="1" thickBot="1">
      <c r="A164" s="518">
        <f t="shared" si="2"/>
        <v>0</v>
      </c>
      <c r="B164" s="519">
        <f t="shared" si="2"/>
        <v>0</v>
      </c>
      <c r="C164" s="519">
        <f t="shared" si="2"/>
        <v>0</v>
      </c>
      <c r="D164" s="1054"/>
      <c r="E164" s="1055"/>
    </row>
    <row r="165" spans="1:5" ht="30" customHeight="1">
      <c r="A165" s="1049" t="s">
        <v>463</v>
      </c>
      <c r="B165" s="1049"/>
      <c r="C165" s="1049"/>
      <c r="D165" s="1049"/>
      <c r="E165" s="1049"/>
    </row>
    <row r="166" spans="1:5" ht="17.25" customHeight="1">
      <c r="A166" s="1050"/>
      <c r="B166" s="1050"/>
      <c r="C166" s="1050"/>
      <c r="D166" s="1050"/>
      <c r="E166" s="1050"/>
    </row>
    <row r="167" spans="1:5" ht="14.25" customHeight="1">
      <c r="A167" s="6"/>
      <c r="B167" s="6"/>
      <c r="C167" s="6"/>
      <c r="D167" s="6"/>
      <c r="E167" s="6"/>
    </row>
    <row r="168" spans="1:5" ht="16.5" customHeight="1">
      <c r="A168" s="1046"/>
      <c r="B168" s="1046"/>
      <c r="C168" s="1046"/>
      <c r="D168" s="1046"/>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D41:E41"/>
    <mergeCell ref="A39:E40"/>
    <mergeCell ref="A34:E34"/>
    <mergeCell ref="D49:E49"/>
    <mergeCell ref="D47:E47"/>
    <mergeCell ref="D44:E44"/>
    <mergeCell ref="A36:E37"/>
    <mergeCell ref="A143:E147"/>
    <mergeCell ref="A151:E153"/>
    <mergeCell ref="A159:E159"/>
    <mergeCell ref="A168:D168"/>
    <mergeCell ref="D163:E163"/>
    <mergeCell ref="A165:E166"/>
    <mergeCell ref="A158:E158"/>
    <mergeCell ref="D164:E164"/>
    <mergeCell ref="A160:E160"/>
    <mergeCell ref="A157:E157"/>
    <mergeCell ref="A156:E156"/>
    <mergeCell ref="D162:E162"/>
    <mergeCell ref="D161:E161"/>
    <mergeCell ref="A149:E150"/>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A55:E55"/>
    <mergeCell ref="D118:E118"/>
    <mergeCell ref="C56:E56"/>
    <mergeCell ref="D63:E63"/>
    <mergeCell ref="D50:E50"/>
    <mergeCell ref="B57:B58"/>
    <mergeCell ref="A94:E94"/>
    <mergeCell ref="C74:E74"/>
    <mergeCell ref="C72:E72"/>
    <mergeCell ref="D65:E65"/>
    <mergeCell ref="C71:E71"/>
    <mergeCell ref="A68:E70"/>
    <mergeCell ref="C73:E73"/>
    <mergeCell ref="A60:E62"/>
    <mergeCell ref="D53:E53"/>
    <mergeCell ref="C57:E58"/>
    <mergeCell ref="A78:E78"/>
    <mergeCell ref="D66:E66"/>
    <mergeCell ref="A79:E93"/>
    <mergeCell ref="D117:E117"/>
    <mergeCell ref="D121:E122"/>
    <mergeCell ref="A123:B123"/>
    <mergeCell ref="A126:E127"/>
    <mergeCell ref="A136:E140"/>
    <mergeCell ref="D119:E119"/>
    <mergeCell ref="C121:C122"/>
    <mergeCell ref="B121:B122"/>
    <mergeCell ref="D120:E120"/>
    <mergeCell ref="A128:E132"/>
    <mergeCell ref="D123:E123"/>
    <mergeCell ref="A134:E135"/>
    <mergeCell ref="E115:E116"/>
    <mergeCell ref="D111:E111"/>
    <mergeCell ref="A113:E113"/>
    <mergeCell ref="A106:E106"/>
    <mergeCell ref="A111:C111"/>
    <mergeCell ref="D109:E109"/>
    <mergeCell ref="D114:E114"/>
    <mergeCell ref="D107:E107"/>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1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7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3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39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5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1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7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3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19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5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1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7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3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099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7:C131194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3:C196730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59:C262266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5:C327802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1:C393338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7:C458874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3:C524410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39:C589946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5:C655482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1:C721018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7:C786554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3:C852090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19:C917626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5:C983162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7:E131194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3:E196730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59:E262266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5:E327802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1:E393338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7:E458874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3:E524410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39:E589946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5:E655482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1:E721018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7:E786554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3:E852090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19:E917626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5:E983162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19:E131120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5:E196656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1:E262192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7:E327728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3:E393264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799:E458800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5:E524336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1:E589872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7:E655408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3:E720944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79:E786480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5:E852016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1:E917552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7:E983088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0:D131111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6:D196647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2:D262183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8:D327719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4:D393255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0:D458791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6:D524327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2:D589863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8:D655399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4:D720935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0:D786471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6:D852007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2:D917543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8:D983079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4:E131136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0:E196672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6:E262208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2:E327744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8:E393280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4:E458816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0:E524352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6:E589888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2:E655424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8:E720960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4:E786496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0:E852032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6:E917568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2:E983104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29:E131129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5:E196665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1:E262201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7:E327737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3:E393273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09:E458809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5:E524345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1:E589881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7:E655417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3:E720953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89:E786489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5:E852025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1:E917561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7:E983097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5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1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7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3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79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5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1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7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3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59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5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1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7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3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8:B131175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4:B196711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0:B262247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6:B327783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2:B393319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8:B458855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4:B524391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0:B589927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6:B655463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2:B720999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8:B786535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4:B852071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0:B917607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6:B983143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59:E131159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5:E196695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1:E262231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7:E327767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3:E393303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39:E458839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5:E524375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1:E589911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7:E655447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3:E720983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19:E786519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5:E852055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1:E917591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7:E983127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0:E131142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6:E196678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2:E262214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8:E327750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4:E393286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0:E458822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6:E524358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2:E589894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8:E655430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4:E720966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0:E786502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6:E852038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2:E917574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8:E983110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0:E131150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6:E196686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2:E262222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8:E327758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4:E393294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0:E458830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6:E524366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2:E589902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8:E655438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4:E720974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0:E786510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6:E852046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2:E917582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8:E983118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WVL983147:WVM98314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79:E131179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5:E196715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1:E262251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7:E327787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3:E393323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59:E458859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5:E524395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1:E589931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7:E655467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3:E721003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39:E786539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5:E852075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1:E917611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7:E983147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formula1>40695</formula1>
    </dataValidation>
    <dataValidation type="date" operator="greaterThan" allowBlank="1" showInputMessage="1" showErrorMessage="1" promptTitle="wpisz datę rrr-mm-dd " prompt="od 2012-01-01" sqref="WVJ98314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79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5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1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7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3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59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5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1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7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3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39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5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1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7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0:E131180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6:E196716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2:E262252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8:E327788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4:E393324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0:E458860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6:E524396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2:E589932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8:E655468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4:E721004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0:E786540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6:E852076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2:E917612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8:E983148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3:E131183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19:E196719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5:E262255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1:E327791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7:E393327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3:E458863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399:E524399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5:E589935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1:E655471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7:E721007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3:E786543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79:E852079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5:E917615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1:E983151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1:E131182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7:E196718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3:E262254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89:E327790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5:E393326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1:E458862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7:E524398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3:E589934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69:E655470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5:E721006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1:E786542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7:E852078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3:E917614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49:E983150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1:B131182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7:B196718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3:B262254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89:B327790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5:B393326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1:B458862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7:B524398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3:B589934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69:B655470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5:B721006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1:B786542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7:B852078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3:B917614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49:B983150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5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1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7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3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59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5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1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7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3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39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5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1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7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3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8:D168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4:D65704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0:D131240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6:D196776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2:D262312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8:D327848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4:D393384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0:D458920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6:D524456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2:D589992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8:D655528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4:D721064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0:D786600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6:D852136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2:D917672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8:D983208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8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4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0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6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2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8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4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0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6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2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8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4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0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6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2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8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8:E65700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4:E131236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0:E196772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6:E262308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2:E327844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8:E393380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4:E458916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0:E524452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6:E589988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2:E655524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8:E721060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4:E786596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0:E852132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6:E917668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2:E983204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1:C164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7:C65700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3:C131236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69:C196772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5:C262308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1:C327844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7:C393380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3:C458916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49:C524452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5:C589988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1:C655524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7:C721060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3:C786596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29:C852132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5:C917668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1:C983204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InputMessage="1" showErrorMessage="1" promptTitle="wpisz datę rrrr-mm-dd " prompt="do dnia 2023-12-31" sqref="D107:E107">
      <formula1>40695</formula1>
    </dataValidation>
    <dataValidation type="date" operator="greaterThan" allowBlank="1" showInputMessage="1" showErrorMessage="1" promptTitle="wpisz datę rrrr-mm-dd " prompt="od 2023-01-01" sqref="B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A5" sqref="A5:K5"/>
    </sheetView>
  </sheetViews>
  <sheetFormatPr defaultColWidth="9.109375" defaultRowHeight="13.2"/>
  <cols>
    <col min="1" max="1" width="4.109375" style="145" customWidth="1"/>
    <col min="2" max="2" width="9.109375" style="145"/>
    <col min="3" max="3" width="9.33203125" style="145" customWidth="1"/>
    <col min="4" max="4" width="13.109375" style="145" customWidth="1"/>
    <col min="5" max="5" width="13.6640625" style="145" customWidth="1"/>
    <col min="6" max="6" width="11.44140625" style="145" customWidth="1"/>
    <col min="7" max="7" width="12" style="145" bestFit="1" customWidth="1"/>
    <col min="8" max="8" width="28.5546875" style="145" bestFit="1" customWidth="1"/>
    <col min="9" max="9" width="24.6640625" style="145" customWidth="1"/>
    <col min="10" max="10" width="9.109375" style="145"/>
    <col min="11" max="11" width="29" style="145" customWidth="1"/>
    <col min="12" max="12" width="9.109375" style="145"/>
    <col min="13" max="13" width="45.109375" style="145" customWidth="1"/>
    <col min="14" max="16384" width="9.109375" style="145"/>
  </cols>
  <sheetData>
    <row r="1" spans="1:14" ht="22.5" customHeight="1">
      <c r="A1" s="116" t="s">
        <v>152</v>
      </c>
      <c r="B1" s="116"/>
      <c r="C1" s="453"/>
      <c r="D1" s="456"/>
      <c r="E1" s="456"/>
      <c r="I1" s="455"/>
      <c r="J1" s="454" t="s">
        <v>487</v>
      </c>
      <c r="K1" s="787" t="s">
        <v>402</v>
      </c>
    </row>
    <row r="2" spans="1:14">
      <c r="A2" s="115" t="s">
        <v>198</v>
      </c>
      <c r="B2" s="115"/>
      <c r="C2" s="453"/>
      <c r="D2" s="452"/>
      <c r="E2" s="452"/>
      <c r="H2" s="451"/>
      <c r="I2" s="356"/>
      <c r="J2" s="356"/>
      <c r="K2" s="356"/>
    </row>
    <row r="3" spans="1:14" ht="18.75" customHeight="1">
      <c r="A3" s="1436" t="s">
        <v>360</v>
      </c>
      <c r="B3" s="1436"/>
      <c r="C3" s="1436"/>
      <c r="D3" s="1436"/>
      <c r="E3" s="1436"/>
      <c r="F3" s="1436"/>
      <c r="G3" s="1436"/>
      <c r="H3" s="1436"/>
      <c r="I3" s="1436"/>
      <c r="J3" s="1436"/>
      <c r="K3" s="1436"/>
    </row>
    <row r="4" spans="1:14">
      <c r="A4" s="1437" t="s">
        <v>333</v>
      </c>
      <c r="B4" s="1438"/>
      <c r="C4" s="1438"/>
      <c r="D4" s="1438"/>
      <c r="E4" s="1438"/>
      <c r="F4" s="1438"/>
      <c r="G4" s="1438"/>
      <c r="H4" s="1438"/>
      <c r="I4" s="1438"/>
      <c r="J4" s="1438"/>
      <c r="K4" s="1438"/>
    </row>
    <row r="5" spans="1:14" ht="29.25" customHeight="1">
      <c r="A5" s="1145" t="s">
        <v>381</v>
      </c>
      <c r="B5" s="1145"/>
      <c r="C5" s="1145"/>
      <c r="D5" s="1145"/>
      <c r="E5" s="1145"/>
      <c r="F5" s="1145"/>
      <c r="G5" s="1145"/>
      <c r="H5" s="1145"/>
      <c r="I5" s="1145"/>
      <c r="J5" s="1145"/>
      <c r="K5" s="1145"/>
      <c r="L5" s="421"/>
      <c r="M5" s="421"/>
      <c r="N5" s="421"/>
    </row>
    <row r="6" spans="1:14">
      <c r="A6" s="1439" t="s">
        <v>332</v>
      </c>
      <c r="B6" s="1439"/>
      <c r="C6" s="1439"/>
      <c r="D6" s="1439"/>
      <c r="E6" s="1439"/>
      <c r="F6" s="1439"/>
      <c r="G6" s="1439"/>
      <c r="H6" s="1439"/>
      <c r="I6" s="1439"/>
      <c r="J6" s="1439"/>
      <c r="K6" s="1439"/>
    </row>
    <row r="7" spans="1:14" ht="21" customHeight="1" thickBot="1">
      <c r="A7" s="826"/>
      <c r="B7" s="826"/>
      <c r="C7" s="826"/>
      <c r="D7" s="826" t="s">
        <v>408</v>
      </c>
      <c r="E7" s="826" t="s">
        <v>409</v>
      </c>
      <c r="F7" s="826" t="s">
        <v>410</v>
      </c>
      <c r="G7" s="1440" t="s">
        <v>488</v>
      </c>
      <c r="H7" s="1440"/>
      <c r="I7" s="826" t="s">
        <v>228</v>
      </c>
      <c r="J7" s="1440" t="s">
        <v>489</v>
      </c>
      <c r="K7" s="1440"/>
    </row>
    <row r="8" spans="1:14" ht="15" customHeight="1">
      <c r="A8" s="1412" t="s">
        <v>161</v>
      </c>
      <c r="B8" s="1415" t="s">
        <v>331</v>
      </c>
      <c r="C8" s="1416"/>
      <c r="D8" s="1421" t="s">
        <v>330</v>
      </c>
      <c r="E8" s="1424" t="s">
        <v>329</v>
      </c>
      <c r="F8" s="1427" t="s">
        <v>405</v>
      </c>
      <c r="G8" s="1427" t="s">
        <v>406</v>
      </c>
      <c r="H8" s="1383" t="s">
        <v>407</v>
      </c>
      <c r="I8" s="1430" t="s">
        <v>328</v>
      </c>
      <c r="J8" s="1383"/>
      <c r="K8" s="1431"/>
      <c r="L8" s="1383" t="s">
        <v>389</v>
      </c>
      <c r="M8" s="1384"/>
    </row>
    <row r="9" spans="1:14" ht="15" customHeight="1">
      <c r="A9" s="1413"/>
      <c r="B9" s="1417"/>
      <c r="C9" s="1418"/>
      <c r="D9" s="1422"/>
      <c r="E9" s="1425"/>
      <c r="F9" s="1428"/>
      <c r="G9" s="1428"/>
      <c r="H9" s="1385"/>
      <c r="I9" s="1432"/>
      <c r="J9" s="1385"/>
      <c r="K9" s="1433"/>
      <c r="L9" s="1385"/>
      <c r="M9" s="1386"/>
    </row>
    <row r="10" spans="1:14" ht="27.75" customHeight="1" thickBot="1">
      <c r="A10" s="1414"/>
      <c r="B10" s="1419"/>
      <c r="C10" s="1420"/>
      <c r="D10" s="1423"/>
      <c r="E10" s="1426"/>
      <c r="F10" s="1429"/>
      <c r="G10" s="1429"/>
      <c r="H10" s="1387"/>
      <c r="I10" s="1434"/>
      <c r="J10" s="1387"/>
      <c r="K10" s="1435"/>
      <c r="L10" s="1387"/>
      <c r="M10" s="1388"/>
    </row>
    <row r="11" spans="1:14">
      <c r="A11" s="819" t="s">
        <v>142</v>
      </c>
      <c r="B11" s="1409"/>
      <c r="C11" s="1410"/>
      <c r="D11" s="820"/>
      <c r="E11" s="821"/>
      <c r="F11" s="822"/>
      <c r="G11" s="820"/>
      <c r="H11" s="829">
        <f>F11+G11</f>
        <v>0</v>
      </c>
      <c r="I11" s="1381"/>
      <c r="J11" s="1379"/>
      <c r="K11" s="1382"/>
      <c r="L11" s="1379"/>
      <c r="M11" s="1380"/>
    </row>
    <row r="12" spans="1:14">
      <c r="A12" s="823" t="s">
        <v>141</v>
      </c>
      <c r="B12" s="1407"/>
      <c r="C12" s="1411"/>
      <c r="D12" s="824"/>
      <c r="E12" s="824"/>
      <c r="F12" s="825"/>
      <c r="G12" s="824"/>
      <c r="H12" s="830">
        <f t="shared" ref="H12:H30" si="0">F12+G12</f>
        <v>0</v>
      </c>
      <c r="I12" s="1375"/>
      <c r="J12" s="1377"/>
      <c r="K12" s="1378"/>
      <c r="L12" s="1377"/>
      <c r="M12" s="1376"/>
    </row>
    <row r="13" spans="1:14">
      <c r="A13" s="819" t="s">
        <v>139</v>
      </c>
      <c r="B13" s="1409"/>
      <c r="C13" s="1410"/>
      <c r="D13" s="820"/>
      <c r="E13" s="824"/>
      <c r="F13" s="825"/>
      <c r="G13" s="824"/>
      <c r="H13" s="830">
        <f t="shared" si="0"/>
        <v>0</v>
      </c>
      <c r="I13" s="1381"/>
      <c r="J13" s="1379"/>
      <c r="K13" s="1382"/>
      <c r="L13" s="1379"/>
      <c r="M13" s="1380"/>
    </row>
    <row r="14" spans="1:14">
      <c r="A14" s="823" t="s">
        <v>137</v>
      </c>
      <c r="B14" s="1407"/>
      <c r="C14" s="1411"/>
      <c r="D14" s="824"/>
      <c r="E14" s="824"/>
      <c r="F14" s="825"/>
      <c r="G14" s="824"/>
      <c r="H14" s="830">
        <f t="shared" si="0"/>
        <v>0</v>
      </c>
      <c r="I14" s="1375"/>
      <c r="J14" s="1377"/>
      <c r="K14" s="1378"/>
      <c r="L14" s="1375"/>
      <c r="M14" s="1376"/>
    </row>
    <row r="15" spans="1:14">
      <c r="A15" s="819" t="s">
        <v>135</v>
      </c>
      <c r="B15" s="1409"/>
      <c r="C15" s="1410"/>
      <c r="D15" s="820"/>
      <c r="E15" s="824"/>
      <c r="F15" s="825"/>
      <c r="G15" s="824"/>
      <c r="H15" s="830">
        <f t="shared" si="0"/>
        <v>0</v>
      </c>
      <c r="I15" s="1381"/>
      <c r="J15" s="1379"/>
      <c r="K15" s="1382"/>
      <c r="L15" s="1381"/>
      <c r="M15" s="1380"/>
    </row>
    <row r="16" spans="1:14">
      <c r="A16" s="823" t="s">
        <v>132</v>
      </c>
      <c r="B16" s="1407"/>
      <c r="C16" s="1411"/>
      <c r="D16" s="824"/>
      <c r="E16" s="824"/>
      <c r="F16" s="825"/>
      <c r="G16" s="824"/>
      <c r="H16" s="830">
        <f t="shared" si="0"/>
        <v>0</v>
      </c>
      <c r="I16" s="1375"/>
      <c r="J16" s="1377"/>
      <c r="K16" s="1378"/>
      <c r="L16" s="1375"/>
      <c r="M16" s="1376"/>
    </row>
    <row r="17" spans="1:13">
      <c r="A17" s="819" t="s">
        <v>131</v>
      </c>
      <c r="B17" s="1409"/>
      <c r="C17" s="1410"/>
      <c r="D17" s="820"/>
      <c r="E17" s="824"/>
      <c r="F17" s="825"/>
      <c r="G17" s="824"/>
      <c r="H17" s="830">
        <f t="shared" si="0"/>
        <v>0</v>
      </c>
      <c r="I17" s="1381"/>
      <c r="J17" s="1379"/>
      <c r="K17" s="1382"/>
      <c r="L17" s="1381"/>
      <c r="M17" s="1380"/>
    </row>
    <row r="18" spans="1:13">
      <c r="A18" s="823" t="s">
        <v>130</v>
      </c>
      <c r="B18" s="1407"/>
      <c r="C18" s="1411"/>
      <c r="D18" s="824"/>
      <c r="E18" s="824"/>
      <c r="F18" s="825"/>
      <c r="G18" s="824"/>
      <c r="H18" s="830">
        <f t="shared" si="0"/>
        <v>0</v>
      </c>
      <c r="I18" s="1375"/>
      <c r="J18" s="1377"/>
      <c r="K18" s="1378"/>
      <c r="L18" s="1375"/>
      <c r="M18" s="1376"/>
    </row>
    <row r="19" spans="1:13">
      <c r="A19" s="819" t="s">
        <v>129</v>
      </c>
      <c r="B19" s="1409"/>
      <c r="C19" s="1410"/>
      <c r="D19" s="820"/>
      <c r="E19" s="824"/>
      <c r="F19" s="825"/>
      <c r="G19" s="824"/>
      <c r="H19" s="830">
        <f t="shared" si="0"/>
        <v>0</v>
      </c>
      <c r="I19" s="1381"/>
      <c r="J19" s="1379"/>
      <c r="K19" s="1382"/>
      <c r="L19" s="1381"/>
      <c r="M19" s="1380"/>
    </row>
    <row r="20" spans="1:13">
      <c r="A20" s="823" t="s">
        <v>127</v>
      </c>
      <c r="B20" s="1407"/>
      <c r="C20" s="1411"/>
      <c r="D20" s="824"/>
      <c r="E20" s="824"/>
      <c r="F20" s="825"/>
      <c r="G20" s="824"/>
      <c r="H20" s="830">
        <f t="shared" si="0"/>
        <v>0</v>
      </c>
      <c r="I20" s="1375"/>
      <c r="J20" s="1377"/>
      <c r="K20" s="1378"/>
      <c r="L20" s="1375"/>
      <c r="M20" s="1376"/>
    </row>
    <row r="21" spans="1:13">
      <c r="A21" s="819" t="s">
        <v>125</v>
      </c>
      <c r="B21" s="1409"/>
      <c r="C21" s="1410"/>
      <c r="D21" s="820"/>
      <c r="E21" s="824"/>
      <c r="F21" s="825"/>
      <c r="G21" s="824"/>
      <c r="H21" s="830">
        <f t="shared" si="0"/>
        <v>0</v>
      </c>
      <c r="I21" s="1381"/>
      <c r="J21" s="1379"/>
      <c r="K21" s="1382"/>
      <c r="L21" s="1381"/>
      <c r="M21" s="1380"/>
    </row>
    <row r="22" spans="1:13">
      <c r="A22" s="823" t="s">
        <v>124</v>
      </c>
      <c r="B22" s="1407"/>
      <c r="C22" s="1411"/>
      <c r="D22" s="824"/>
      <c r="E22" s="824"/>
      <c r="F22" s="825"/>
      <c r="G22" s="824"/>
      <c r="H22" s="830">
        <f t="shared" si="0"/>
        <v>0</v>
      </c>
      <c r="I22" s="1375"/>
      <c r="J22" s="1377"/>
      <c r="K22" s="1378"/>
      <c r="L22" s="1375"/>
      <c r="M22" s="1376"/>
    </row>
    <row r="23" spans="1:13">
      <c r="A23" s="819" t="s">
        <v>123</v>
      </c>
      <c r="B23" s="1409"/>
      <c r="C23" s="1410"/>
      <c r="D23" s="820"/>
      <c r="E23" s="824"/>
      <c r="F23" s="825"/>
      <c r="G23" s="824"/>
      <c r="H23" s="830">
        <f t="shared" si="0"/>
        <v>0</v>
      </c>
      <c r="I23" s="1381"/>
      <c r="J23" s="1379"/>
      <c r="K23" s="1382"/>
      <c r="L23" s="1379"/>
      <c r="M23" s="1380"/>
    </row>
    <row r="24" spans="1:13">
      <c r="A24" s="823" t="s">
        <v>121</v>
      </c>
      <c r="B24" s="1407"/>
      <c r="C24" s="1411"/>
      <c r="D24" s="824"/>
      <c r="E24" s="824"/>
      <c r="F24" s="825"/>
      <c r="G24" s="824"/>
      <c r="H24" s="830">
        <f t="shared" si="0"/>
        <v>0</v>
      </c>
      <c r="I24" s="1375"/>
      <c r="J24" s="1377"/>
      <c r="K24" s="1378"/>
      <c r="L24" s="1377"/>
      <c r="M24" s="1376"/>
    </row>
    <row r="25" spans="1:13">
      <c r="A25" s="819" t="s">
        <v>119</v>
      </c>
      <c r="B25" s="1409"/>
      <c r="C25" s="1410"/>
      <c r="D25" s="820"/>
      <c r="E25" s="824"/>
      <c r="F25" s="825"/>
      <c r="G25" s="824"/>
      <c r="H25" s="830">
        <f t="shared" si="0"/>
        <v>0</v>
      </c>
      <c r="I25" s="1381"/>
      <c r="J25" s="1379"/>
      <c r="K25" s="1382"/>
      <c r="L25" s="1379"/>
      <c r="M25" s="1380"/>
    </row>
    <row r="26" spans="1:13">
      <c r="A26" s="823" t="s">
        <v>118</v>
      </c>
      <c r="B26" s="1407"/>
      <c r="C26" s="1408"/>
      <c r="D26" s="824"/>
      <c r="E26" s="824"/>
      <c r="F26" s="825"/>
      <c r="G26" s="824"/>
      <c r="H26" s="830">
        <f t="shared" si="0"/>
        <v>0</v>
      </c>
      <c r="I26" s="1375"/>
      <c r="J26" s="1377"/>
      <c r="K26" s="1378"/>
      <c r="L26" s="1375"/>
      <c r="M26" s="1376"/>
    </row>
    <row r="27" spans="1:13">
      <c r="A27" s="819" t="s">
        <v>192</v>
      </c>
      <c r="B27" s="1407"/>
      <c r="C27" s="1408"/>
      <c r="D27" s="820"/>
      <c r="E27" s="824"/>
      <c r="F27" s="825"/>
      <c r="G27" s="824"/>
      <c r="H27" s="830">
        <f t="shared" si="0"/>
        <v>0</v>
      </c>
      <c r="I27" s="1375"/>
      <c r="J27" s="1377"/>
      <c r="K27" s="1378"/>
      <c r="L27" s="1375"/>
      <c r="M27" s="1376"/>
    </row>
    <row r="28" spans="1:13">
      <c r="A28" s="823" t="s">
        <v>191</v>
      </c>
      <c r="B28" s="1407"/>
      <c r="C28" s="1408"/>
      <c r="D28" s="824"/>
      <c r="E28" s="824"/>
      <c r="F28" s="825"/>
      <c r="G28" s="824"/>
      <c r="H28" s="830">
        <f t="shared" si="0"/>
        <v>0</v>
      </c>
      <c r="I28" s="1375"/>
      <c r="J28" s="1377"/>
      <c r="K28" s="1378"/>
      <c r="L28" s="1375"/>
      <c r="M28" s="1376"/>
    </row>
    <row r="29" spans="1:13">
      <c r="A29" s="819" t="s">
        <v>190</v>
      </c>
      <c r="B29" s="1407"/>
      <c r="C29" s="1408"/>
      <c r="D29" s="820"/>
      <c r="E29" s="824"/>
      <c r="F29" s="825"/>
      <c r="G29" s="824"/>
      <c r="H29" s="830">
        <f t="shared" si="0"/>
        <v>0</v>
      </c>
      <c r="I29" s="1375"/>
      <c r="J29" s="1377"/>
      <c r="K29" s="1378"/>
      <c r="L29" s="1375"/>
      <c r="M29" s="1376"/>
    </row>
    <row r="30" spans="1:13" ht="13.8" thickBot="1">
      <c r="A30" s="823" t="s">
        <v>189</v>
      </c>
      <c r="B30" s="1407"/>
      <c r="C30" s="1408"/>
      <c r="D30" s="824"/>
      <c r="E30" s="824"/>
      <c r="F30" s="825"/>
      <c r="G30" s="824"/>
      <c r="H30" s="831">
        <f t="shared" si="0"/>
        <v>0</v>
      </c>
      <c r="I30" s="1375"/>
      <c r="J30" s="1377"/>
      <c r="K30" s="1378"/>
      <c r="L30" s="1375"/>
      <c r="M30" s="1376"/>
    </row>
    <row r="31" spans="1:13">
      <c r="A31" s="1389" t="s">
        <v>202</v>
      </c>
      <c r="B31" s="1390"/>
      <c r="C31" s="1390"/>
      <c r="D31" s="1390"/>
      <c r="E31" s="1391"/>
      <c r="F31" s="1395">
        <f>SUM(F11:F30)</f>
        <v>0</v>
      </c>
      <c r="G31" s="1395">
        <f>SUM(G11:G30)</f>
        <v>0</v>
      </c>
      <c r="H31" s="1397">
        <f>SUM(H11:H30)</f>
        <v>0</v>
      </c>
      <c r="I31" s="1399"/>
      <c r="J31" s="1400"/>
      <c r="K31" s="1400"/>
      <c r="L31" s="1400"/>
      <c r="M31" s="1401"/>
    </row>
    <row r="32" spans="1:13" ht="15.75" customHeight="1" thickBot="1">
      <c r="A32" s="1392"/>
      <c r="B32" s="1393"/>
      <c r="C32" s="1393"/>
      <c r="D32" s="1393"/>
      <c r="E32" s="1394"/>
      <c r="F32" s="1396"/>
      <c r="G32" s="1396"/>
      <c r="H32" s="1398"/>
      <c r="I32" s="1402"/>
      <c r="J32" s="1403"/>
      <c r="K32" s="1403"/>
      <c r="L32" s="1403"/>
      <c r="M32" s="1404"/>
    </row>
    <row r="33" spans="1:13" ht="53.25" customHeight="1">
      <c r="A33" s="1405" t="s">
        <v>460</v>
      </c>
      <c r="B33" s="1406"/>
      <c r="C33" s="1406"/>
      <c r="D33" s="1406"/>
      <c r="E33" s="1406"/>
      <c r="F33" s="1406"/>
      <c r="G33" s="1406"/>
      <c r="H33" s="1406"/>
      <c r="I33" s="1406"/>
      <c r="J33" s="1406"/>
      <c r="K33" s="1406"/>
      <c r="L33" s="1406"/>
      <c r="M33" s="1406"/>
    </row>
    <row r="34" spans="1:13">
      <c r="A34" s="450"/>
    </row>
    <row r="35" spans="1:13" ht="15" customHeight="1">
      <c r="D35" s="1115"/>
      <c r="E35" s="1115"/>
      <c r="K35" s="1115"/>
    </row>
    <row r="36" spans="1:13" s="121" customFormat="1" ht="15.75" customHeight="1">
      <c r="D36" s="1115"/>
      <c r="E36" s="1115"/>
      <c r="G36" s="123"/>
      <c r="H36" s="388"/>
      <c r="I36" s="388"/>
      <c r="J36" s="388"/>
      <c r="K36" s="1115"/>
      <c r="L36" s="145"/>
    </row>
    <row r="37" spans="1:13" s="121" customFormat="1" ht="13.5" customHeight="1">
      <c r="D37" s="1116"/>
      <c r="E37" s="1116"/>
      <c r="G37" s="123"/>
      <c r="H37" s="388"/>
      <c r="I37" s="388"/>
      <c r="J37" s="388"/>
      <c r="K37" s="1116"/>
      <c r="L37" s="145"/>
    </row>
    <row r="38" spans="1:13" s="121" customFormat="1" ht="15">
      <c r="D38" s="148" t="s">
        <v>114</v>
      </c>
      <c r="E38" s="449"/>
      <c r="G38" s="123"/>
      <c r="H38" s="388"/>
      <c r="I38" s="388"/>
      <c r="J38" s="388"/>
      <c r="K38" s="148" t="s">
        <v>114</v>
      </c>
      <c r="L38" s="145"/>
    </row>
    <row r="39" spans="1:13">
      <c r="D39" s="359" t="s">
        <v>113</v>
      </c>
      <c r="E39" s="359"/>
      <c r="K39" s="359" t="s">
        <v>113</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250" t="s">
        <v>2</v>
      </c>
      <c r="B1" s="250" t="s">
        <v>215</v>
      </c>
      <c r="C1" s="251" t="s">
        <v>397</v>
      </c>
      <c r="D1" s="251" t="s">
        <v>437</v>
      </c>
      <c r="E1" s="251" t="s">
        <v>383</v>
      </c>
      <c r="F1" s="251" t="s">
        <v>423</v>
      </c>
      <c r="G1" s="251" t="s">
        <v>211</v>
      </c>
      <c r="H1" s="251" t="s">
        <v>210</v>
      </c>
      <c r="I1" s="251" t="s">
        <v>209</v>
      </c>
      <c r="J1" s="251" t="s">
        <v>208</v>
      </c>
      <c r="K1" s="251" t="s">
        <v>214</v>
      </c>
      <c r="L1" s="252" t="s">
        <v>206</v>
      </c>
    </row>
    <row r="3" spans="1:18">
      <c r="A3" t="s">
        <v>438</v>
      </c>
      <c r="B3" t="s">
        <v>432</v>
      </c>
    </row>
    <row r="4" spans="1:18">
      <c r="A4" t="s">
        <v>439</v>
      </c>
      <c r="B4" t="s">
        <v>433</v>
      </c>
    </row>
    <row r="7" spans="1:18" ht="15" thickBot="1"/>
    <row r="8" spans="1:18" ht="41.4" thickBot="1">
      <c r="A8" s="245" t="s">
        <v>3</v>
      </c>
      <c r="B8" s="245" t="s">
        <v>4</v>
      </c>
      <c r="C8" s="246" t="s">
        <v>227</v>
      </c>
      <c r="D8" s="247" t="s">
        <v>226</v>
      </c>
      <c r="E8" s="246" t="s">
        <v>225</v>
      </c>
      <c r="F8" s="245" t="s">
        <v>224</v>
      </c>
      <c r="G8" s="245" t="s">
        <v>110</v>
      </c>
      <c r="H8" s="248" t="s">
        <v>399</v>
      </c>
      <c r="I8" s="248" t="s">
        <v>222</v>
      </c>
      <c r="J8" s="248" t="s">
        <v>223</v>
      </c>
      <c r="K8" s="248" t="s">
        <v>231</v>
      </c>
      <c r="L8" s="246" t="s">
        <v>221</v>
      </c>
      <c r="M8" s="248" t="s">
        <v>401</v>
      </c>
      <c r="N8" s="248" t="s">
        <v>400</v>
      </c>
      <c r="O8" s="248" t="s">
        <v>412</v>
      </c>
      <c r="P8" s="246" t="s">
        <v>411</v>
      </c>
      <c r="Q8" s="246" t="s">
        <v>413</v>
      </c>
      <c r="R8" s="248" t="s">
        <v>414</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85" zoomScaleNormal="100" zoomScaleSheetLayoutView="85" workbookViewId="0">
      <selection activeCell="H16" sqref="H16"/>
    </sheetView>
  </sheetViews>
  <sheetFormatPr defaultColWidth="9.109375" defaultRowHeight="13.2"/>
  <cols>
    <col min="1" max="1" width="6.109375" style="76" customWidth="1"/>
    <col min="2" max="2" width="35.33203125" style="75" customWidth="1"/>
    <col min="3" max="4" width="16.109375" style="75" customWidth="1"/>
    <col min="5" max="5" width="17.5546875" style="75" customWidth="1"/>
    <col min="6" max="6" width="12.88671875" style="75" bestFit="1" customWidth="1"/>
    <col min="7" max="7" width="28.6640625" style="75" customWidth="1"/>
    <col min="8" max="8" width="29.44140625" style="75" customWidth="1"/>
    <col min="9" max="16384" width="9.109375" style="75"/>
  </cols>
  <sheetData>
    <row r="1" spans="1:8" s="117" customFormat="1" ht="14.25" customHeight="1">
      <c r="A1" s="120"/>
      <c r="C1" s="119"/>
      <c r="D1" s="117" t="s">
        <v>473</v>
      </c>
      <c r="E1" s="118"/>
      <c r="F1" s="528"/>
    </row>
    <row r="2" spans="1:8">
      <c r="A2" s="116" t="s">
        <v>152</v>
      </c>
      <c r="B2" s="116"/>
    </row>
    <row r="3" spans="1:8" ht="17.25" customHeight="1">
      <c r="A3" s="115" t="s">
        <v>151</v>
      </c>
      <c r="B3" s="115"/>
      <c r="C3" s="114"/>
      <c r="D3" s="1123"/>
      <c r="E3" s="1123"/>
      <c r="F3" s="1123"/>
    </row>
    <row r="4" spans="1:8" ht="12.75" customHeight="1">
      <c r="A4" s="113"/>
      <c r="B4" s="113"/>
    </row>
    <row r="5" spans="1:8" ht="15.75" customHeight="1">
      <c r="A5" s="1121" t="s">
        <v>150</v>
      </c>
      <c r="B5" s="1121"/>
      <c r="C5" s="1121"/>
      <c r="D5" s="1121"/>
      <c r="E5" s="1121"/>
      <c r="F5" s="1121"/>
      <c r="G5" s="77"/>
    </row>
    <row r="6" spans="1:8" ht="48.75" customHeight="1" thickBot="1">
      <c r="A6" s="1122" t="s">
        <v>381</v>
      </c>
      <c r="B6" s="1122"/>
      <c r="C6" s="1122"/>
      <c r="D6" s="1122"/>
      <c r="E6" s="1122"/>
      <c r="F6" s="1122"/>
      <c r="G6" s="112"/>
      <c r="H6" s="112"/>
    </row>
    <row r="7" spans="1:8" s="84" customFormat="1" ht="24.6" thickBot="1">
      <c r="A7" s="111" t="s">
        <v>149</v>
      </c>
      <c r="B7" s="111" t="s">
        <v>148</v>
      </c>
      <c r="C7" s="110" t="s">
        <v>147</v>
      </c>
      <c r="D7" s="110" t="s">
        <v>146</v>
      </c>
      <c r="E7" s="110" t="s">
        <v>145</v>
      </c>
      <c r="F7" s="110" t="s">
        <v>144</v>
      </c>
      <c r="G7" s="109"/>
      <c r="H7" s="109"/>
    </row>
    <row r="8" spans="1:8" s="84" customFormat="1" ht="24" customHeight="1" thickBot="1">
      <c r="A8" s="1103" t="s">
        <v>143</v>
      </c>
      <c r="B8" s="1104"/>
      <c r="C8" s="1104"/>
      <c r="D8" s="1104"/>
      <c r="E8" s="1118"/>
      <c r="F8" s="1105"/>
      <c r="G8" s="109"/>
      <c r="H8" s="109"/>
    </row>
    <row r="9" spans="1:8" s="84" customFormat="1" ht="24" customHeight="1">
      <c r="A9" s="108" t="s">
        <v>142</v>
      </c>
      <c r="B9" s="105" t="s">
        <v>136</v>
      </c>
      <c r="C9" s="521">
        <v>0</v>
      </c>
      <c r="D9" s="521">
        <v>0</v>
      </c>
      <c r="E9" s="104">
        <f t="shared" ref="E9:E12" si="0">SUM(C9:D9)</f>
        <v>0</v>
      </c>
      <c r="F9" s="832">
        <f>COUNTIF('Zał. 2'!D11:D34,"1")</f>
        <v>0</v>
      </c>
      <c r="G9" s="107"/>
      <c r="H9" s="107"/>
    </row>
    <row r="10" spans="1:8" s="84" customFormat="1" ht="24" customHeight="1">
      <c r="A10" s="106" t="s">
        <v>141</v>
      </c>
      <c r="B10" s="105" t="s">
        <v>134</v>
      </c>
      <c r="C10" s="522">
        <v>0</v>
      </c>
      <c r="D10" s="522">
        <v>0</v>
      </c>
      <c r="E10" s="104">
        <f t="shared" si="0"/>
        <v>0</v>
      </c>
      <c r="F10" s="832">
        <f>COUNTIF('Zał. 2'!D11:D34,"2")</f>
        <v>0</v>
      </c>
      <c r="G10" s="107"/>
      <c r="H10" s="107"/>
    </row>
    <row r="11" spans="1:8" s="84" customFormat="1" ht="24" customHeight="1">
      <c r="A11" s="106" t="s">
        <v>139</v>
      </c>
      <c r="B11" s="105" t="s">
        <v>138</v>
      </c>
      <c r="C11" s="522">
        <v>0</v>
      </c>
      <c r="D11" s="522">
        <v>0</v>
      </c>
      <c r="E11" s="104">
        <f t="shared" si="0"/>
        <v>0</v>
      </c>
      <c r="F11" s="832">
        <f>COUNTIF('Zał. 2'!D11:D34, "3 (MP/PP)")+COUNTIF('Zał. 2'!D11:D34,"3 (ZK)")</f>
        <v>0</v>
      </c>
    </row>
    <row r="12" spans="1:8" s="84" customFormat="1" ht="24" customHeight="1">
      <c r="A12" s="106" t="s">
        <v>137</v>
      </c>
      <c r="B12" s="105" t="s">
        <v>140</v>
      </c>
      <c r="C12" s="522">
        <v>0</v>
      </c>
      <c r="D12" s="522">
        <v>0</v>
      </c>
      <c r="E12" s="104">
        <f t="shared" si="0"/>
        <v>0</v>
      </c>
      <c r="F12" s="832">
        <f>COUNTIF('Zał. 2'!D11:D34,"4")</f>
        <v>0</v>
      </c>
    </row>
    <row r="13" spans="1:8" s="84" customFormat="1" ht="24" customHeight="1">
      <c r="A13" s="106" t="s">
        <v>135</v>
      </c>
      <c r="B13" s="105" t="s">
        <v>361</v>
      </c>
      <c r="C13" s="522">
        <v>0</v>
      </c>
      <c r="D13" s="522">
        <v>0</v>
      </c>
      <c r="E13" s="104">
        <f>SUM(C13:D13)</f>
        <v>0</v>
      </c>
      <c r="F13" s="832">
        <f>COUNTIF('Zał. 2'!D11:D34,"5")</f>
        <v>0</v>
      </c>
    </row>
    <row r="14" spans="1:8" s="84" customFormat="1" ht="24" customHeight="1">
      <c r="A14" s="469" t="s">
        <v>132</v>
      </c>
      <c r="B14" s="470" t="s">
        <v>374</v>
      </c>
      <c r="C14" s="471">
        <v>0</v>
      </c>
      <c r="D14" s="836">
        <v>0</v>
      </c>
      <c r="E14" s="837">
        <f>SUM(C14:D14)</f>
        <v>0</v>
      </c>
      <c r="F14" s="833"/>
    </row>
    <row r="15" spans="1:8" s="84" customFormat="1" ht="24" customHeight="1" thickBot="1">
      <c r="A15" s="1108" t="s">
        <v>379</v>
      </c>
      <c r="B15" s="1109"/>
      <c r="C15" s="103">
        <f>SUM(C9:C14)</f>
        <v>0</v>
      </c>
      <c r="D15" s="103">
        <f t="shared" ref="D15:F15" si="1">SUM(D9:D14)</f>
        <v>0</v>
      </c>
      <c r="E15" s="103">
        <f t="shared" si="1"/>
        <v>0</v>
      </c>
      <c r="F15" s="841">
        <f t="shared" si="1"/>
        <v>0</v>
      </c>
    </row>
    <row r="16" spans="1:8" s="84" customFormat="1" ht="24" customHeight="1" thickBot="1">
      <c r="A16" s="1110" t="s">
        <v>133</v>
      </c>
      <c r="B16" s="1111"/>
      <c r="C16" s="1111"/>
      <c r="D16" s="1111"/>
      <c r="E16" s="1111"/>
      <c r="F16" s="1112"/>
    </row>
    <row r="17" spans="1:7" s="84" customFormat="1" ht="24" customHeight="1">
      <c r="A17" s="98" t="s">
        <v>131</v>
      </c>
      <c r="B17" s="102" t="s">
        <v>128</v>
      </c>
      <c r="C17" s="523">
        <v>0</v>
      </c>
      <c r="D17" s="523">
        <v>0</v>
      </c>
      <c r="E17" s="101">
        <f t="shared" ref="E17:E27" si="2">SUM(C17:D17)</f>
        <v>0</v>
      </c>
      <c r="F17" s="834">
        <v>0</v>
      </c>
    </row>
    <row r="18" spans="1:7" s="84" customFormat="1" ht="24" customHeight="1">
      <c r="A18" s="98" t="s">
        <v>130</v>
      </c>
      <c r="B18" s="839" t="s">
        <v>500</v>
      </c>
      <c r="C18" s="524">
        <v>0</v>
      </c>
      <c r="D18" s="525">
        <v>0</v>
      </c>
      <c r="E18" s="101">
        <f t="shared" si="2"/>
        <v>0</v>
      </c>
      <c r="F18" s="835"/>
    </row>
    <row r="19" spans="1:7" s="84" customFormat="1" ht="30" customHeight="1">
      <c r="A19" s="98" t="s">
        <v>129</v>
      </c>
      <c r="B19" s="459" t="s">
        <v>373</v>
      </c>
      <c r="C19" s="524">
        <v>0</v>
      </c>
      <c r="D19" s="525">
        <v>0</v>
      </c>
      <c r="E19" s="101">
        <f t="shared" ref="E19" si="3">SUM(C19:D19)</f>
        <v>0</v>
      </c>
      <c r="F19" s="840"/>
    </row>
    <row r="20" spans="1:7" s="84" customFormat="1" ht="24" customHeight="1">
      <c r="A20" s="98" t="s">
        <v>127</v>
      </c>
      <c r="B20" s="100" t="s">
        <v>126</v>
      </c>
      <c r="C20" s="524">
        <v>0</v>
      </c>
      <c r="D20" s="525">
        <v>0</v>
      </c>
      <c r="E20" s="101">
        <f t="shared" si="2"/>
        <v>0</v>
      </c>
      <c r="F20" s="834">
        <v>0</v>
      </c>
    </row>
    <row r="21" spans="1:7" s="84" customFormat="1" ht="24" customHeight="1">
      <c r="A21" s="98" t="s">
        <v>125</v>
      </c>
      <c r="B21" s="472" t="s">
        <v>375</v>
      </c>
      <c r="C21" s="471">
        <v>0</v>
      </c>
      <c r="D21" s="838">
        <v>0</v>
      </c>
      <c r="E21" s="837">
        <f t="shared" ref="E21" si="4">SUM(C21:D21)</f>
        <v>0</v>
      </c>
      <c r="F21" s="1124"/>
    </row>
    <row r="22" spans="1:7" s="84" customFormat="1" ht="24" customHeight="1">
      <c r="A22" s="98" t="s">
        <v>124</v>
      </c>
      <c r="B22" s="459" t="s">
        <v>122</v>
      </c>
      <c r="C22" s="524">
        <v>0</v>
      </c>
      <c r="D22" s="524">
        <v>0</v>
      </c>
      <c r="E22" s="99">
        <f t="shared" si="2"/>
        <v>0</v>
      </c>
      <c r="F22" s="1125"/>
    </row>
    <row r="23" spans="1:7" s="84" customFormat="1" ht="24" customHeight="1">
      <c r="A23" s="98" t="s">
        <v>123</v>
      </c>
      <c r="B23" s="459" t="s">
        <v>362</v>
      </c>
      <c r="C23" s="523">
        <v>0</v>
      </c>
      <c r="D23" s="523">
        <v>0</v>
      </c>
      <c r="E23" s="101">
        <f t="shared" si="2"/>
        <v>0</v>
      </c>
      <c r="F23" s="1125"/>
    </row>
    <row r="24" spans="1:7" s="84" customFormat="1" ht="24" customHeight="1">
      <c r="A24" s="98" t="s">
        <v>121</v>
      </c>
      <c r="B24" s="474" t="s">
        <v>378</v>
      </c>
      <c r="C24" s="524">
        <v>0</v>
      </c>
      <c r="D24" s="524">
        <v>0</v>
      </c>
      <c r="E24" s="101">
        <f t="shared" si="2"/>
        <v>0</v>
      </c>
      <c r="F24" s="1125"/>
    </row>
    <row r="25" spans="1:7" s="84" customFormat="1" ht="24" customHeight="1">
      <c r="A25" s="98" t="s">
        <v>119</v>
      </c>
      <c r="B25" s="100" t="s">
        <v>363</v>
      </c>
      <c r="C25" s="526">
        <v>0</v>
      </c>
      <c r="D25" s="526">
        <v>0</v>
      </c>
      <c r="E25" s="97">
        <f t="shared" si="2"/>
        <v>0</v>
      </c>
      <c r="F25" s="1125"/>
    </row>
    <row r="26" spans="1:7" s="84" customFormat="1" ht="24" customHeight="1">
      <c r="A26" s="98" t="s">
        <v>118</v>
      </c>
      <c r="B26" s="100" t="s">
        <v>376</v>
      </c>
      <c r="C26" s="526">
        <v>0</v>
      </c>
      <c r="D26" s="526">
        <v>0</v>
      </c>
      <c r="E26" s="97">
        <f t="shared" si="2"/>
        <v>0</v>
      </c>
      <c r="F26" s="1125"/>
    </row>
    <row r="27" spans="1:7" s="84" customFormat="1" ht="30" customHeight="1" thickBot="1">
      <c r="A27" s="98" t="s">
        <v>192</v>
      </c>
      <c r="B27" s="475" t="s">
        <v>377</v>
      </c>
      <c r="C27" s="526">
        <v>0</v>
      </c>
      <c r="D27" s="526">
        <v>0</v>
      </c>
      <c r="E27" s="97">
        <f t="shared" si="2"/>
        <v>0</v>
      </c>
      <c r="F27" s="1126"/>
    </row>
    <row r="28" spans="1:7" s="84" customFormat="1" ht="24" customHeight="1" thickBot="1">
      <c r="A28" s="1113" t="s">
        <v>416</v>
      </c>
      <c r="B28" s="1114"/>
      <c r="C28" s="477">
        <f>SUM(C17:C27)</f>
        <v>0</v>
      </c>
      <c r="D28" s="477">
        <f>SUM(D17:D27)</f>
        <v>0</v>
      </c>
      <c r="E28" s="476">
        <f>SUM(E17:E27)</f>
        <v>0</v>
      </c>
      <c r="F28" s="842">
        <f>SUM(F17:F27)</f>
        <v>0</v>
      </c>
    </row>
    <row r="29" spans="1:7" s="84" customFormat="1" ht="24" customHeight="1" thickBot="1">
      <c r="A29" s="1119" t="s">
        <v>417</v>
      </c>
      <c r="B29" s="1120"/>
      <c r="C29" s="96">
        <f>C15+C28</f>
        <v>0</v>
      </c>
      <c r="D29" s="96">
        <f>D15+D28</f>
        <v>0</v>
      </c>
      <c r="E29" s="96">
        <f>E15+E28</f>
        <v>0</v>
      </c>
      <c r="F29" s="843">
        <f>F15+F28</f>
        <v>0</v>
      </c>
    </row>
    <row r="30" spans="1:7" s="84" customFormat="1" ht="24" customHeight="1" thickBot="1">
      <c r="A30" s="1103" t="s">
        <v>364</v>
      </c>
      <c r="B30" s="1104"/>
      <c r="C30" s="1104"/>
      <c r="D30" s="1104"/>
      <c r="E30" s="1104"/>
      <c r="F30" s="1105"/>
    </row>
    <row r="31" spans="1:7" s="84" customFormat="1" ht="24" customHeight="1" thickBot="1">
      <c r="A31" s="95" t="s">
        <v>191</v>
      </c>
      <c r="B31" s="94" t="s">
        <v>117</v>
      </c>
      <c r="C31" s="527">
        <v>0</v>
      </c>
      <c r="D31" s="527">
        <v>0</v>
      </c>
      <c r="E31" s="93">
        <f>SUM(C31:D31)</f>
        <v>0</v>
      </c>
      <c r="F31" s="92"/>
      <c r="G31" s="84" t="b">
        <f>IF(C31&lt;=0.1*C29,TRUE,"Przekroczono limit kosztów pośrednich")</f>
        <v>1</v>
      </c>
    </row>
    <row r="32" spans="1:7" s="84" customFormat="1" ht="24" customHeight="1" thickBot="1">
      <c r="A32" s="1106" t="s">
        <v>418</v>
      </c>
      <c r="B32" s="1107"/>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116</v>
      </c>
      <c r="B33" s="89"/>
      <c r="C33" s="88"/>
      <c r="D33" s="88"/>
      <c r="E33" s="88"/>
      <c r="F33" s="88"/>
    </row>
    <row r="34" spans="1:6" s="84" customFormat="1">
      <c r="A34" s="86" t="s">
        <v>115</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15"/>
      <c r="C37" s="82"/>
      <c r="D37" s="82"/>
      <c r="E37" s="83"/>
      <c r="F37" s="83"/>
    </row>
    <row r="38" spans="1:6" ht="13.8">
      <c r="B38" s="1116"/>
      <c r="C38" s="82"/>
      <c r="D38" s="82"/>
      <c r="E38" s="81"/>
      <c r="F38" s="81"/>
    </row>
    <row r="39" spans="1:6">
      <c r="B39" s="80" t="s">
        <v>114</v>
      </c>
      <c r="C39" s="79"/>
      <c r="D39" s="79"/>
      <c r="E39" s="1117" t="s">
        <v>114</v>
      </c>
      <c r="F39" s="1117"/>
    </row>
    <row r="40" spans="1:6">
      <c r="B40" s="520" t="s">
        <v>113</v>
      </c>
      <c r="D40" s="77"/>
      <c r="E40" s="1102" t="s">
        <v>113</v>
      </c>
      <c r="F40" s="1102"/>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F25" sqref="F25"/>
    </sheetView>
  </sheetViews>
  <sheetFormatPr defaultColWidth="9.109375" defaultRowHeight="15"/>
  <cols>
    <col min="1" max="1" width="5.33203125" style="122" customWidth="1"/>
    <col min="2" max="3" width="14" style="121" customWidth="1"/>
    <col min="4" max="4" width="17.33203125" style="121" customWidth="1"/>
    <col min="5" max="5" width="11.88671875" style="121" customWidth="1"/>
    <col min="6" max="6" width="13.6640625" style="121" customWidth="1"/>
    <col min="7" max="7" width="27.33203125" style="121" bestFit="1" customWidth="1"/>
    <col min="8" max="8" width="36" style="121" customWidth="1"/>
    <col min="9" max="9" width="13" style="121" bestFit="1" customWidth="1"/>
    <col min="10" max="10" width="19.88671875" style="121" customWidth="1"/>
    <col min="11" max="222" width="9.109375" style="121" customWidth="1"/>
    <col min="223" max="223" width="10.6640625" style="121" customWidth="1"/>
    <col min="224" max="16384" width="9.109375" style="121"/>
  </cols>
  <sheetData>
    <row r="1" spans="1:32" ht="15" customHeight="1">
      <c r="A1" s="545"/>
      <c r="B1" s="546"/>
      <c r="C1" s="546"/>
      <c r="D1" s="546"/>
      <c r="E1" s="1129" t="s">
        <v>474</v>
      </c>
      <c r="F1" s="1129"/>
      <c r="G1" s="1129"/>
      <c r="H1" s="1129"/>
      <c r="I1" s="905"/>
      <c r="J1" s="552"/>
    </row>
    <row r="2" spans="1:32">
      <c r="A2" s="547" t="s">
        <v>164</v>
      </c>
      <c r="B2" s="547"/>
      <c r="C2" s="547"/>
      <c r="D2" s="546"/>
      <c r="E2" s="546"/>
      <c r="F2" s="546"/>
      <c r="G2" s="546"/>
      <c r="H2" s="546"/>
      <c r="I2" s="546"/>
      <c r="J2" s="546"/>
    </row>
    <row r="3" spans="1:32" ht="17.25" customHeight="1">
      <c r="A3" s="548" t="s">
        <v>151</v>
      </c>
      <c r="B3" s="548"/>
      <c r="C3" s="549"/>
      <c r="D3" s="546"/>
      <c r="E3" s="546"/>
      <c r="F3" s="550"/>
      <c r="G3" s="550"/>
      <c r="H3" s="1130"/>
      <c r="I3" s="1130"/>
      <c r="J3" s="1130"/>
    </row>
    <row r="4" spans="1:32" ht="12.75" customHeight="1">
      <c r="A4" s="545"/>
      <c r="B4" s="546"/>
      <c r="C4" s="546"/>
      <c r="D4" s="546"/>
      <c r="E4" s="546"/>
      <c r="F4" s="546"/>
      <c r="G4" s="546"/>
      <c r="H4" s="546"/>
      <c r="I4" s="546"/>
      <c r="J4" s="546"/>
      <c r="U4" s="890" t="s">
        <v>432</v>
      </c>
    </row>
    <row r="5" spans="1:32" ht="19.5" customHeight="1">
      <c r="A5" s="1131" t="s">
        <v>163</v>
      </c>
      <c r="B5" s="1131"/>
      <c r="C5" s="1131"/>
      <c r="D5" s="1131"/>
      <c r="E5" s="1131"/>
      <c r="F5" s="1131"/>
      <c r="G5" s="1131"/>
      <c r="H5" s="1131"/>
      <c r="I5" s="1131"/>
      <c r="J5" s="1131"/>
      <c r="U5" s="890" t="s">
        <v>433</v>
      </c>
    </row>
    <row r="6" spans="1:32" ht="42" customHeight="1">
      <c r="A6" s="1132" t="s">
        <v>381</v>
      </c>
      <c r="B6" s="1132"/>
      <c r="C6" s="1132"/>
      <c r="D6" s="1132"/>
      <c r="E6" s="1132"/>
      <c r="F6" s="1132"/>
      <c r="G6" s="1132"/>
      <c r="H6" s="1132"/>
      <c r="I6" s="1132"/>
      <c r="J6" s="1132"/>
    </row>
    <row r="7" spans="1:32" ht="15" customHeight="1">
      <c r="A7" s="1133" t="s">
        <v>162</v>
      </c>
      <c r="B7" s="1133"/>
      <c r="C7" s="1133"/>
      <c r="D7" s="1133"/>
      <c r="E7" s="1133"/>
      <c r="F7" s="1133"/>
      <c r="G7" s="1133"/>
      <c r="H7" s="1133"/>
      <c r="I7" s="1133"/>
      <c r="J7" s="1133"/>
      <c r="L7" s="887"/>
      <c r="M7" s="887"/>
      <c r="N7" s="887"/>
      <c r="O7" s="887"/>
      <c r="P7" s="887"/>
      <c r="Q7" s="887"/>
    </row>
    <row r="8" spans="1:32" ht="15" customHeight="1" thickBot="1">
      <c r="A8" s="545"/>
      <c r="B8" s="551"/>
      <c r="C8" s="551"/>
      <c r="D8" s="551"/>
      <c r="E8" s="551"/>
      <c r="F8" s="551"/>
      <c r="G8" s="551"/>
      <c r="H8" s="551"/>
      <c r="I8" s="551"/>
      <c r="J8" s="551"/>
      <c r="L8" s="887"/>
      <c r="M8" s="887"/>
      <c r="N8" s="887"/>
      <c r="O8" s="887"/>
      <c r="P8" s="887"/>
      <c r="Q8" s="887"/>
    </row>
    <row r="9" spans="1:32" ht="26.25" customHeight="1">
      <c r="A9" s="1134" t="s">
        <v>161</v>
      </c>
      <c r="B9" s="1136" t="s">
        <v>111</v>
      </c>
      <c r="C9" s="1137"/>
      <c r="D9" s="1127" t="s">
        <v>160</v>
      </c>
      <c r="E9" s="1136" t="s">
        <v>159</v>
      </c>
      <c r="F9" s="1137"/>
      <c r="G9" s="1127" t="s">
        <v>429</v>
      </c>
      <c r="H9" s="1127" t="s">
        <v>430</v>
      </c>
      <c r="I9" s="1127" t="s">
        <v>431</v>
      </c>
      <c r="J9" s="1138" t="s">
        <v>147</v>
      </c>
      <c r="K9" s="891"/>
      <c r="L9" s="891"/>
      <c r="M9" s="891"/>
      <c r="N9" s="891"/>
      <c r="O9" s="891"/>
      <c r="P9" s="891"/>
      <c r="Q9" s="887"/>
    </row>
    <row r="10" spans="1:32" s="141" customFormat="1" ht="27" customHeight="1" thickBot="1">
      <c r="A10" s="1135"/>
      <c r="B10" s="543" t="s">
        <v>158</v>
      </c>
      <c r="C10" s="544" t="s">
        <v>157</v>
      </c>
      <c r="D10" s="1128"/>
      <c r="E10" s="543" t="s">
        <v>156</v>
      </c>
      <c r="F10" s="543" t="s">
        <v>155</v>
      </c>
      <c r="G10" s="1128"/>
      <c r="H10" s="1128"/>
      <c r="I10" s="1128"/>
      <c r="J10" s="1139"/>
      <c r="K10" s="892"/>
      <c r="L10" s="892"/>
      <c r="M10" s="892"/>
      <c r="N10" s="892"/>
      <c r="O10" s="892"/>
      <c r="P10" s="892"/>
      <c r="Q10" s="888"/>
    </row>
    <row r="11" spans="1:32" s="124" customFormat="1" ht="13.2">
      <c r="A11" s="529"/>
      <c r="B11" s="934"/>
      <c r="C11" s="934"/>
      <c r="D11" s="894"/>
      <c r="E11" s="531"/>
      <c r="F11" s="531"/>
      <c r="G11" s="531"/>
      <c r="H11" s="530"/>
      <c r="I11" s="914"/>
      <c r="J11" s="532"/>
      <c r="K11" s="893"/>
      <c r="L11" s="893"/>
      <c r="M11" s="893"/>
      <c r="N11" s="893"/>
      <c r="O11" s="893"/>
      <c r="P11" s="893"/>
      <c r="Q11" s="889"/>
    </row>
    <row r="12" spans="1:32" s="124" customFormat="1" ht="13.2">
      <c r="A12" s="533"/>
      <c r="B12" s="934"/>
      <c r="C12" s="934"/>
      <c r="D12" s="895"/>
      <c r="E12" s="535"/>
      <c r="F12" s="535"/>
      <c r="G12" s="535"/>
      <c r="H12" s="534"/>
      <c r="I12" s="915"/>
      <c r="J12" s="536"/>
      <c r="K12" s="893"/>
      <c r="L12" s="893"/>
      <c r="N12" s="893"/>
      <c r="O12" s="893"/>
      <c r="P12" s="893"/>
      <c r="Q12" s="889"/>
    </row>
    <row r="13" spans="1:32" s="124" customFormat="1" ht="13.2">
      <c r="A13" s="533"/>
      <c r="B13" s="934"/>
      <c r="C13" s="934"/>
      <c r="D13" s="895"/>
      <c r="E13" s="535"/>
      <c r="F13" s="535"/>
      <c r="G13" s="535"/>
      <c r="H13" s="534"/>
      <c r="I13" s="915"/>
      <c r="J13" s="536"/>
      <c r="K13" s="893"/>
      <c r="L13" s="893"/>
      <c r="N13" s="893"/>
      <c r="O13" s="893"/>
      <c r="P13" s="893"/>
      <c r="Q13" s="889"/>
    </row>
    <row r="14" spans="1:32" s="124" customFormat="1" ht="13.2">
      <c r="A14" s="533"/>
      <c r="B14" s="934"/>
      <c r="C14" s="934"/>
      <c r="D14" s="895"/>
      <c r="E14" s="535"/>
      <c r="F14" s="535"/>
      <c r="G14" s="535"/>
      <c r="H14" s="534"/>
      <c r="I14" s="915"/>
      <c r="J14" s="536"/>
      <c r="K14" s="893"/>
      <c r="L14" s="893"/>
      <c r="N14" s="893"/>
      <c r="O14" s="893"/>
      <c r="P14" s="893"/>
      <c r="Q14" s="889"/>
      <c r="AF14" s="553">
        <v>1</v>
      </c>
    </row>
    <row r="15" spans="1:32" s="141" customFormat="1" ht="13.2">
      <c r="A15" s="533"/>
      <c r="B15" s="934"/>
      <c r="C15" s="934"/>
      <c r="D15" s="537"/>
      <c r="E15" s="535"/>
      <c r="F15" s="535"/>
      <c r="G15" s="535"/>
      <c r="H15" s="537"/>
      <c r="I15" s="916"/>
      <c r="J15" s="538"/>
      <c r="K15" s="892"/>
      <c r="L15" s="892"/>
      <c r="N15" s="892"/>
      <c r="O15" s="892"/>
      <c r="P15" s="892"/>
      <c r="Q15" s="888"/>
      <c r="AF15" s="553">
        <v>2</v>
      </c>
    </row>
    <row r="16" spans="1:32" s="141" customFormat="1" ht="13.2">
      <c r="A16" s="533"/>
      <c r="B16" s="934"/>
      <c r="C16" s="934"/>
      <c r="D16" s="537"/>
      <c r="E16" s="535"/>
      <c r="F16" s="535"/>
      <c r="G16" s="535"/>
      <c r="H16" s="537"/>
      <c r="I16" s="916"/>
      <c r="J16" s="538"/>
      <c r="K16" s="892"/>
      <c r="L16" s="892"/>
      <c r="N16" s="892"/>
      <c r="O16" s="892"/>
      <c r="P16" s="892"/>
      <c r="Q16" s="888"/>
      <c r="AF16" s="553" t="s">
        <v>426</v>
      </c>
    </row>
    <row r="17" spans="1:32" s="141" customFormat="1" ht="13.2">
      <c r="A17" s="533"/>
      <c r="B17" s="934"/>
      <c r="C17" s="934"/>
      <c r="D17" s="537"/>
      <c r="E17" s="535"/>
      <c r="F17" s="535"/>
      <c r="G17" s="535"/>
      <c r="H17" s="537"/>
      <c r="I17" s="916"/>
      <c r="J17" s="538"/>
      <c r="K17" s="892"/>
      <c r="L17" s="892"/>
      <c r="N17" s="892"/>
      <c r="O17" s="892"/>
      <c r="P17" s="892"/>
      <c r="Q17" s="888"/>
      <c r="AF17" s="553" t="s">
        <v>464</v>
      </c>
    </row>
    <row r="18" spans="1:32" s="141" customFormat="1" ht="13.2">
      <c r="A18" s="533"/>
      <c r="B18" s="934"/>
      <c r="C18" s="934"/>
      <c r="D18" s="537"/>
      <c r="E18" s="535"/>
      <c r="F18" s="535"/>
      <c r="G18" s="535"/>
      <c r="H18" s="537"/>
      <c r="I18" s="916"/>
      <c r="J18" s="538"/>
      <c r="K18" s="892"/>
      <c r="L18" s="892"/>
      <c r="M18" s="892"/>
      <c r="N18" s="892"/>
      <c r="O18" s="892"/>
      <c r="P18" s="892"/>
      <c r="Q18" s="888"/>
      <c r="AF18" s="554" t="s">
        <v>427</v>
      </c>
    </row>
    <row r="19" spans="1:32" s="141" customFormat="1" ht="13.2">
      <c r="A19" s="533"/>
      <c r="B19" s="934"/>
      <c r="C19" s="934"/>
      <c r="D19" s="537"/>
      <c r="E19" s="535"/>
      <c r="F19" s="535"/>
      <c r="G19" s="535"/>
      <c r="H19" s="537"/>
      <c r="I19" s="916"/>
      <c r="J19" s="538"/>
      <c r="K19" s="892"/>
      <c r="L19" s="892"/>
      <c r="M19" s="892"/>
      <c r="N19" s="892"/>
      <c r="O19" s="892"/>
      <c r="P19" s="892"/>
      <c r="Q19" s="888"/>
      <c r="AF19" s="554">
        <v>4</v>
      </c>
    </row>
    <row r="20" spans="1:32" s="141" customFormat="1" ht="13.2">
      <c r="A20" s="533"/>
      <c r="B20" s="934"/>
      <c r="C20" s="934"/>
      <c r="D20" s="537"/>
      <c r="E20" s="535"/>
      <c r="F20" s="535"/>
      <c r="G20" s="535"/>
      <c r="H20" s="537"/>
      <c r="I20" s="916"/>
      <c r="J20" s="538"/>
      <c r="K20" s="892"/>
      <c r="L20" s="892"/>
      <c r="M20" s="892"/>
      <c r="N20" s="892"/>
      <c r="O20" s="892"/>
      <c r="P20" s="892"/>
      <c r="Q20" s="888"/>
      <c r="AF20" s="554">
        <v>5</v>
      </c>
    </row>
    <row r="21" spans="1:32" s="141" customFormat="1" ht="13.2">
      <c r="A21" s="533"/>
      <c r="B21" s="934"/>
      <c r="C21" s="934"/>
      <c r="D21" s="537"/>
      <c r="E21" s="535"/>
      <c r="F21" s="535"/>
      <c r="G21" s="535"/>
      <c r="H21" s="537"/>
      <c r="I21" s="916"/>
      <c r="J21" s="538"/>
      <c r="K21" s="892"/>
      <c r="L21" s="892"/>
      <c r="M21" s="892"/>
      <c r="N21" s="892"/>
      <c r="O21" s="892"/>
      <c r="P21" s="892"/>
      <c r="Q21" s="888"/>
    </row>
    <row r="22" spans="1:32" s="141" customFormat="1" ht="13.2">
      <c r="A22" s="533"/>
      <c r="B22" s="934"/>
      <c r="C22" s="934"/>
      <c r="D22" s="537"/>
      <c r="E22" s="535"/>
      <c r="F22" s="535"/>
      <c r="G22" s="535"/>
      <c r="H22" s="537"/>
      <c r="I22" s="916"/>
      <c r="J22" s="538"/>
      <c r="K22" s="892"/>
      <c r="L22" s="892"/>
      <c r="M22" s="892"/>
      <c r="N22" s="892"/>
      <c r="O22" s="892"/>
      <c r="P22" s="892"/>
      <c r="Q22" s="888"/>
    </row>
    <row r="23" spans="1:32" s="141" customFormat="1" ht="13.2">
      <c r="A23" s="533"/>
      <c r="B23" s="934"/>
      <c r="C23" s="934"/>
      <c r="D23" s="537"/>
      <c r="E23" s="535"/>
      <c r="F23" s="535"/>
      <c r="G23" s="535"/>
      <c r="H23" s="537"/>
      <c r="I23" s="916"/>
      <c r="J23" s="538"/>
      <c r="K23" s="892"/>
      <c r="L23" s="892"/>
      <c r="M23" s="892"/>
      <c r="N23" s="892"/>
      <c r="O23" s="892"/>
      <c r="P23" s="892"/>
      <c r="Q23" s="888"/>
    </row>
    <row r="24" spans="1:32" s="141" customFormat="1" ht="13.2">
      <c r="A24" s="533"/>
      <c r="B24" s="934"/>
      <c r="C24" s="934"/>
      <c r="D24" s="537"/>
      <c r="E24" s="535"/>
      <c r="F24" s="535"/>
      <c r="G24" s="535"/>
      <c r="H24" s="537"/>
      <c r="I24" s="916"/>
      <c r="J24" s="538"/>
      <c r="K24" s="892"/>
      <c r="L24" s="892"/>
      <c r="M24" s="892"/>
      <c r="N24" s="892"/>
      <c r="O24" s="892"/>
      <c r="P24" s="892"/>
      <c r="Q24" s="888"/>
    </row>
    <row r="25" spans="1:32" s="124" customFormat="1" ht="13.2">
      <c r="A25" s="533"/>
      <c r="B25" s="934"/>
      <c r="C25" s="934"/>
      <c r="D25" s="895"/>
      <c r="E25" s="535"/>
      <c r="F25" s="535"/>
      <c r="G25" s="535"/>
      <c r="H25" s="534"/>
      <c r="I25" s="915"/>
      <c r="J25" s="536"/>
      <c r="K25" s="893"/>
      <c r="L25" s="893"/>
      <c r="M25" s="893"/>
      <c r="N25" s="893"/>
      <c r="O25" s="893"/>
      <c r="P25" s="893"/>
      <c r="Q25" s="889"/>
      <c r="AF25" s="141"/>
    </row>
    <row r="26" spans="1:32" s="124" customFormat="1" ht="13.2">
      <c r="A26" s="533"/>
      <c r="B26" s="934"/>
      <c r="C26" s="934"/>
      <c r="D26" s="895"/>
      <c r="E26" s="535"/>
      <c r="F26" s="535"/>
      <c r="G26" s="535"/>
      <c r="H26" s="534"/>
      <c r="I26" s="915"/>
      <c r="J26" s="536"/>
      <c r="K26" s="893"/>
      <c r="L26" s="893"/>
      <c r="M26" s="893"/>
      <c r="N26" s="893"/>
      <c r="O26" s="893"/>
      <c r="P26" s="893"/>
      <c r="Q26" s="889"/>
    </row>
    <row r="27" spans="1:32" s="124" customFormat="1" ht="13.2">
      <c r="A27" s="533"/>
      <c r="B27" s="934"/>
      <c r="C27" s="934"/>
      <c r="D27" s="895"/>
      <c r="E27" s="535"/>
      <c r="F27" s="535"/>
      <c r="G27" s="535"/>
      <c r="H27" s="534"/>
      <c r="I27" s="915"/>
      <c r="J27" s="536"/>
      <c r="K27" s="893"/>
      <c r="L27" s="893"/>
      <c r="M27" s="893"/>
      <c r="N27" s="893"/>
      <c r="O27" s="893"/>
      <c r="P27" s="893"/>
      <c r="Q27" s="889"/>
    </row>
    <row r="28" spans="1:32" s="124" customFormat="1" ht="13.2">
      <c r="A28" s="533"/>
      <c r="B28" s="934"/>
      <c r="C28" s="934"/>
      <c r="D28" s="895"/>
      <c r="E28" s="535"/>
      <c r="F28" s="535"/>
      <c r="G28" s="535"/>
      <c r="H28" s="534"/>
      <c r="I28" s="915"/>
      <c r="J28" s="536"/>
      <c r="K28" s="893"/>
      <c r="L28" s="893"/>
      <c r="M28" s="893"/>
      <c r="N28" s="893"/>
      <c r="O28" s="893"/>
      <c r="P28" s="893"/>
      <c r="Q28" s="889"/>
    </row>
    <row r="29" spans="1:32" s="124" customFormat="1" ht="13.2">
      <c r="A29" s="533"/>
      <c r="B29" s="934"/>
      <c r="C29" s="934"/>
      <c r="D29" s="895"/>
      <c r="E29" s="535"/>
      <c r="F29" s="535"/>
      <c r="G29" s="535"/>
      <c r="H29" s="534"/>
      <c r="I29" s="915"/>
      <c r="J29" s="536"/>
      <c r="K29" s="893"/>
      <c r="L29" s="893"/>
      <c r="M29" s="893"/>
      <c r="N29" s="893"/>
      <c r="O29" s="893"/>
      <c r="P29" s="893"/>
      <c r="Q29" s="889"/>
    </row>
    <row r="30" spans="1:32" s="124" customFormat="1" ht="13.2">
      <c r="A30" s="533"/>
      <c r="B30" s="934"/>
      <c r="C30" s="934"/>
      <c r="D30" s="895"/>
      <c r="E30" s="535"/>
      <c r="F30" s="535"/>
      <c r="G30" s="535"/>
      <c r="H30" s="534"/>
      <c r="I30" s="915"/>
      <c r="J30" s="536"/>
      <c r="K30" s="893"/>
      <c r="L30" s="893"/>
      <c r="M30" s="893"/>
      <c r="N30" s="893"/>
      <c r="O30" s="893"/>
      <c r="P30" s="893"/>
      <c r="Q30" s="889"/>
    </row>
    <row r="31" spans="1:32" s="141" customFormat="1" ht="13.2">
      <c r="A31" s="533"/>
      <c r="B31" s="934"/>
      <c r="C31" s="934"/>
      <c r="D31" s="537"/>
      <c r="E31" s="535"/>
      <c r="F31" s="535"/>
      <c r="G31" s="535"/>
      <c r="H31" s="537"/>
      <c r="I31" s="916"/>
      <c r="J31" s="538"/>
      <c r="AF31" s="124"/>
    </row>
    <row r="32" spans="1:32" s="124" customFormat="1" ht="13.2">
      <c r="A32" s="533"/>
      <c r="B32" s="934"/>
      <c r="C32" s="934"/>
      <c r="D32" s="895"/>
      <c r="E32" s="535"/>
      <c r="F32" s="535"/>
      <c r="G32" s="535"/>
      <c r="H32" s="534"/>
      <c r="I32" s="915"/>
      <c r="J32" s="536"/>
      <c r="AF32" s="141"/>
    </row>
    <row r="33" spans="1:32" s="124" customFormat="1" ht="13.2">
      <c r="A33" s="533"/>
      <c r="B33" s="934"/>
      <c r="C33" s="934"/>
      <c r="D33" s="895"/>
      <c r="E33" s="535"/>
      <c r="F33" s="535"/>
      <c r="G33" s="535"/>
      <c r="H33" s="534"/>
      <c r="I33" s="915"/>
      <c r="J33" s="536"/>
    </row>
    <row r="34" spans="1:32" s="124" customFormat="1" ht="13.8" thickBot="1">
      <c r="A34" s="539"/>
      <c r="B34" s="934"/>
      <c r="C34" s="934"/>
      <c r="D34" s="896"/>
      <c r="E34" s="540"/>
      <c r="F34" s="540"/>
      <c r="G34" s="540"/>
      <c r="H34" s="541"/>
      <c r="I34" s="917"/>
      <c r="J34" s="542"/>
    </row>
    <row r="35" spans="1:32" s="134" customFormat="1" ht="22.5" customHeight="1" thickBot="1">
      <c r="A35" s="140"/>
      <c r="D35" s="139" t="s">
        <v>154</v>
      </c>
      <c r="E35" s="138">
        <f>SUM(E11:E34)</f>
        <v>0</v>
      </c>
      <c r="F35" s="137">
        <f>SUM(F11:F34)</f>
        <v>0</v>
      </c>
      <c r="G35" s="913"/>
      <c r="H35" s="136"/>
      <c r="I35" s="136"/>
      <c r="J35" s="135">
        <f>SUM(J11:J34)</f>
        <v>0</v>
      </c>
      <c r="AF35" s="124"/>
    </row>
    <row r="36" spans="1:32" s="130" customFormat="1" ht="15.6">
      <c r="A36" s="133" t="s">
        <v>116</v>
      </c>
      <c r="B36" s="132"/>
      <c r="C36" s="131"/>
      <c r="D36" s="131"/>
      <c r="E36" s="131"/>
      <c r="F36" s="131"/>
      <c r="G36" s="131"/>
      <c r="H36" s="131"/>
      <c r="I36" s="131"/>
      <c r="AF36" s="134"/>
    </row>
    <row r="37" spans="1:32" s="124" customFormat="1" ht="13.2">
      <c r="A37" s="129" t="s">
        <v>153</v>
      </c>
      <c r="C37" s="128"/>
      <c r="D37" s="128"/>
      <c r="E37" s="128"/>
      <c r="F37" s="128"/>
      <c r="G37" s="128"/>
      <c r="H37" s="920" t="s">
        <v>434</v>
      </c>
      <c r="I37" s="921">
        <f>COUNTIF(I11:I34,"Tak")</f>
        <v>0</v>
      </c>
      <c r="J37" s="921">
        <f>SUMIF(I11:I34,"Tak",J11:J34)</f>
        <v>0</v>
      </c>
      <c r="AF37" s="130"/>
    </row>
    <row r="38" spans="1:32" s="124" customFormat="1" ht="13.2">
      <c r="A38" s="126"/>
      <c r="B38" s="127"/>
      <c r="C38" s="127"/>
      <c r="D38" s="127"/>
      <c r="E38" s="127"/>
      <c r="F38" s="127"/>
      <c r="G38" s="127"/>
      <c r="H38" s="918"/>
      <c r="I38" s="918"/>
      <c r="J38" s="919" t="e">
        <f>J37/J35</f>
        <v>#DIV/0!</v>
      </c>
    </row>
    <row r="39" spans="1:32" s="124" customFormat="1" ht="13.8">
      <c r="A39" s="126"/>
      <c r="B39" s="83"/>
      <c r="C39" s="83"/>
      <c r="D39" s="127"/>
      <c r="E39" s="127"/>
      <c r="F39" s="127"/>
      <c r="G39" s="127"/>
      <c r="H39" s="83"/>
      <c r="I39" s="83"/>
    </row>
    <row r="40" spans="1:32" s="124" customFormat="1" ht="13.8">
      <c r="A40" s="126"/>
      <c r="B40" s="83"/>
      <c r="C40" s="83"/>
      <c r="D40" s="125"/>
      <c r="E40" s="125"/>
      <c r="F40" s="125"/>
      <c r="G40" s="125"/>
      <c r="H40" s="83"/>
      <c r="I40" s="83"/>
    </row>
    <row r="41" spans="1:32">
      <c r="B41" s="81"/>
      <c r="C41" s="81"/>
      <c r="F41" s="123"/>
      <c r="G41" s="123"/>
      <c r="H41" s="81"/>
      <c r="I41" s="81"/>
      <c r="AF41" s="124"/>
    </row>
    <row r="42" spans="1:32" ht="13.5" customHeight="1">
      <c r="B42" s="1117" t="s">
        <v>114</v>
      </c>
      <c r="C42" s="1117"/>
      <c r="E42" s="123"/>
      <c r="F42" s="123"/>
      <c r="G42" s="123"/>
      <c r="H42" s="1117" t="s">
        <v>114</v>
      </c>
      <c r="I42" s="1117"/>
      <c r="J42" s="123"/>
    </row>
    <row r="43" spans="1:32">
      <c r="B43" s="1102" t="s">
        <v>113</v>
      </c>
      <c r="C43" s="1102"/>
      <c r="F43" s="123"/>
      <c r="G43" s="123"/>
      <c r="H43" s="1102" t="s">
        <v>113</v>
      </c>
      <c r="I43" s="1102"/>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7">
    <mergeCell ref="G9:G10"/>
    <mergeCell ref="I9:I10"/>
    <mergeCell ref="H42:I42"/>
    <mergeCell ref="H43:I43"/>
    <mergeCell ref="E1:H1"/>
    <mergeCell ref="B43:C43"/>
    <mergeCell ref="B42:C42"/>
    <mergeCell ref="H3:J3"/>
    <mergeCell ref="A5:J5"/>
    <mergeCell ref="A6:J6"/>
    <mergeCell ref="A7:J7"/>
    <mergeCell ref="A9:A10"/>
    <mergeCell ref="H9:H10"/>
    <mergeCell ref="D9:D10"/>
    <mergeCell ref="B9:C9"/>
    <mergeCell ref="E9:F9"/>
    <mergeCell ref="J9:J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$AF$14:$AF$20</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topLeftCell="A22" zoomScaleNormal="100" zoomScaleSheetLayoutView="100" workbookViewId="0">
      <selection activeCell="H40" sqref="H40"/>
    </sheetView>
  </sheetViews>
  <sheetFormatPr defaultColWidth="9.109375" defaultRowHeight="13.2"/>
  <cols>
    <col min="1" max="1" width="4.5546875" style="145" customWidth="1"/>
    <col min="2" max="2" width="30" style="145" customWidth="1"/>
    <col min="3" max="3" width="25.109375" style="145" customWidth="1"/>
    <col min="4" max="4" width="19" style="145" customWidth="1"/>
    <col min="5" max="5" width="23.5546875" style="145" customWidth="1"/>
    <col min="6" max="6" width="2" style="145" customWidth="1"/>
    <col min="7" max="7" width="9.109375" style="145"/>
    <col min="8" max="8" width="77.109375" style="145" customWidth="1"/>
    <col min="9" max="16384" width="9.109375" style="145"/>
  </cols>
  <sheetData>
    <row r="1" spans="1:6">
      <c r="A1" s="1163" t="s">
        <v>475</v>
      </c>
      <c r="B1" s="1163"/>
      <c r="C1" s="1163"/>
      <c r="D1" s="1163"/>
      <c r="E1" s="555"/>
    </row>
    <row r="3" spans="1:6">
      <c r="A3" s="147" t="s">
        <v>184</v>
      </c>
      <c r="B3" s="147"/>
      <c r="C3" s="114"/>
      <c r="D3" s="1123"/>
      <c r="E3" s="1123"/>
      <c r="F3" s="159"/>
    </row>
    <row r="4" spans="1:6">
      <c r="A4" s="115" t="s">
        <v>151</v>
      </c>
      <c r="B4" s="115"/>
    </row>
    <row r="6" spans="1:6" ht="15.6">
      <c r="A6" s="1144" t="s">
        <v>183</v>
      </c>
      <c r="B6" s="1144"/>
      <c r="C6" s="1144"/>
      <c r="D6" s="1144"/>
      <c r="E6" s="1144"/>
    </row>
    <row r="7" spans="1:6" ht="53.25" customHeight="1">
      <c r="A7" s="1145" t="s">
        <v>381</v>
      </c>
      <c r="B7" s="1145"/>
      <c r="C7" s="1145"/>
      <c r="D7" s="1145"/>
      <c r="E7" s="1145"/>
    </row>
    <row r="8" spans="1:6" ht="14.4">
      <c r="A8" s="1146" t="s">
        <v>419</v>
      </c>
      <c r="B8" s="1147"/>
      <c r="C8" s="1147"/>
      <c r="D8" s="1147"/>
      <c r="E8" s="1147"/>
    </row>
    <row r="9" spans="1:6" ht="13.8" thickBot="1"/>
    <row r="10" spans="1:6" ht="13.8" thickBot="1">
      <c r="A10" s="158" t="s">
        <v>161</v>
      </c>
      <c r="B10" s="1148" t="s">
        <v>182</v>
      </c>
      <c r="C10" s="1149"/>
      <c r="D10" s="1150"/>
      <c r="E10" s="157" t="s">
        <v>181</v>
      </c>
    </row>
    <row r="11" spans="1:6" ht="20.100000000000001" customHeight="1">
      <c r="A11" s="1141" t="s">
        <v>142</v>
      </c>
      <c r="B11" s="1151" t="s">
        <v>180</v>
      </c>
      <c r="C11" s="1152"/>
      <c r="D11" s="1153"/>
      <c r="E11" s="155">
        <f>SUM(E12:E14)</f>
        <v>0</v>
      </c>
    </row>
    <row r="12" spans="1:6" ht="16.5" customHeight="1">
      <c r="A12" s="1140"/>
      <c r="B12" s="1154" t="s">
        <v>179</v>
      </c>
      <c r="C12" s="1155"/>
      <c r="D12" s="1156"/>
      <c r="E12" s="556">
        <v>0</v>
      </c>
    </row>
    <row r="13" spans="1:6" ht="24.75" customHeight="1">
      <c r="A13" s="1140"/>
      <c r="B13" s="1160" t="s">
        <v>178</v>
      </c>
      <c r="C13" s="1161"/>
      <c r="D13" s="1162"/>
      <c r="E13" s="556">
        <v>0</v>
      </c>
    </row>
    <row r="14" spans="1:6" ht="24" customHeight="1" thickBot="1">
      <c r="A14" s="1140"/>
      <c r="B14" s="1157" t="s">
        <v>177</v>
      </c>
      <c r="C14" s="1158"/>
      <c r="D14" s="1159"/>
      <c r="E14" s="556">
        <v>0</v>
      </c>
    </row>
    <row r="15" spans="1:6" ht="20.100000000000001" customHeight="1">
      <c r="A15" s="1141" t="s">
        <v>141</v>
      </c>
      <c r="B15" s="1151" t="s">
        <v>176</v>
      </c>
      <c r="C15" s="1152"/>
      <c r="D15" s="1153"/>
      <c r="E15" s="155">
        <f>SUM(E16:E19)</f>
        <v>0</v>
      </c>
    </row>
    <row r="16" spans="1:6" ht="16.5" customHeight="1">
      <c r="A16" s="1142"/>
      <c r="B16" s="1154" t="s">
        <v>392</v>
      </c>
      <c r="C16" s="1155"/>
      <c r="D16" s="1156"/>
      <c r="E16" s="556">
        <v>0</v>
      </c>
    </row>
    <row r="17" spans="1:10" ht="16.5" customHeight="1">
      <c r="A17" s="1142"/>
      <c r="B17" s="1154" t="s">
        <v>175</v>
      </c>
      <c r="C17" s="1155"/>
      <c r="D17" s="1156"/>
      <c r="E17" s="556">
        <v>0</v>
      </c>
    </row>
    <row r="18" spans="1:10" ht="16.5" customHeight="1">
      <c r="A18" s="1142"/>
      <c r="B18" s="1154" t="s">
        <v>174</v>
      </c>
      <c r="C18" s="1155"/>
      <c r="D18" s="1156"/>
      <c r="E18" s="556">
        <v>0</v>
      </c>
    </row>
    <row r="19" spans="1:10" ht="16.5" customHeight="1" thickBot="1">
      <c r="A19" s="1143"/>
      <c r="B19" s="1164" t="s">
        <v>173</v>
      </c>
      <c r="C19" s="1165"/>
      <c r="D19" s="1166"/>
      <c r="E19" s="557">
        <v>0</v>
      </c>
    </row>
    <row r="20" spans="1:10" ht="20.100000000000001" customHeight="1" thickBot="1">
      <c r="A20" s="156" t="s">
        <v>139</v>
      </c>
      <c r="B20" s="1170" t="s">
        <v>172</v>
      </c>
      <c r="C20" s="1171"/>
      <c r="D20" s="1172"/>
      <c r="E20" s="558">
        <v>0</v>
      </c>
      <c r="H20" s="559"/>
    </row>
    <row r="21" spans="1:10" ht="20.100000000000001" customHeight="1" thickBot="1">
      <c r="A21" s="156" t="s">
        <v>137</v>
      </c>
      <c r="B21" s="1170" t="s">
        <v>171</v>
      </c>
      <c r="C21" s="1171"/>
      <c r="D21" s="1172"/>
      <c r="E21" s="558">
        <v>0</v>
      </c>
    </row>
    <row r="22" spans="1:10" ht="20.100000000000001" customHeight="1" thickBot="1">
      <c r="A22" s="461" t="s">
        <v>135</v>
      </c>
      <c r="B22" s="1167" t="s">
        <v>170</v>
      </c>
      <c r="C22" s="1168"/>
      <c r="D22" s="1169"/>
      <c r="E22" s="558">
        <v>0</v>
      </c>
    </row>
    <row r="23" spans="1:10" ht="20.100000000000001" customHeight="1">
      <c r="A23" s="1140" t="s">
        <v>132</v>
      </c>
      <c r="B23" s="1151" t="s">
        <v>169</v>
      </c>
      <c r="C23" s="1152"/>
      <c r="D23" s="1153"/>
      <c r="E23" s="155">
        <f>SUM(E24:E26)</f>
        <v>0</v>
      </c>
    </row>
    <row r="24" spans="1:10" ht="16.5" customHeight="1">
      <c r="A24" s="1140"/>
      <c r="B24" s="1160" t="s">
        <v>168</v>
      </c>
      <c r="C24" s="1161"/>
      <c r="D24" s="1162"/>
      <c r="E24" s="556">
        <v>0</v>
      </c>
    </row>
    <row r="25" spans="1:10" ht="16.5" customHeight="1">
      <c r="A25" s="1140"/>
      <c r="B25" s="1160" t="s">
        <v>167</v>
      </c>
      <c r="C25" s="1161"/>
      <c r="D25" s="1162"/>
      <c r="E25" s="556">
        <v>0</v>
      </c>
    </row>
    <row r="26" spans="1:10" ht="16.5" customHeight="1" thickBot="1">
      <c r="A26" s="1140"/>
      <c r="B26" s="1164" t="s">
        <v>166</v>
      </c>
      <c r="C26" s="1165"/>
      <c r="D26" s="1166"/>
      <c r="E26" s="556">
        <v>0</v>
      </c>
    </row>
    <row r="27" spans="1:10" ht="20.100000000000001" customHeight="1" thickBot="1">
      <c r="A27" s="154" t="s">
        <v>131</v>
      </c>
      <c r="B27" s="1167" t="s">
        <v>165</v>
      </c>
      <c r="C27" s="1168"/>
      <c r="D27" s="1169"/>
      <c r="E27" s="153">
        <f>SUM(E11,E15,E20,E21,E22,E23)</f>
        <v>0</v>
      </c>
      <c r="G27" s="1318"/>
      <c r="H27" s="1318"/>
      <c r="I27" s="1318"/>
      <c r="J27" s="1318"/>
    </row>
    <row r="28" spans="1:10">
      <c r="A28" s="152"/>
      <c r="B28" s="151"/>
      <c r="C28" s="151"/>
      <c r="D28" s="151"/>
      <c r="E28" s="151"/>
      <c r="G28" s="1441"/>
      <c r="H28" s="1441"/>
      <c r="I28" s="1441"/>
      <c r="J28" s="1441"/>
    </row>
    <row r="29" spans="1:10">
      <c r="A29" s="150" t="s">
        <v>116</v>
      </c>
      <c r="G29" s="416"/>
      <c r="H29" s="416"/>
      <c r="I29" s="416"/>
      <c r="J29" s="416"/>
    </row>
    <row r="30" spans="1:10" ht="12.75" customHeight="1">
      <c r="A30" s="149"/>
      <c r="B30" s="149"/>
      <c r="C30" s="149"/>
      <c r="D30" s="149"/>
    </row>
    <row r="31" spans="1:10" ht="13.8">
      <c r="A31" s="149"/>
      <c r="B31" s="83"/>
      <c r="C31" s="149"/>
      <c r="D31" s="83"/>
      <c r="E31" s="83"/>
    </row>
    <row r="32" spans="1:10" ht="13.8">
      <c r="B32" s="83"/>
      <c r="D32" s="83"/>
      <c r="E32" s="83"/>
    </row>
    <row r="33" spans="2:6" ht="13.8">
      <c r="B33" s="81"/>
      <c r="D33" s="81"/>
      <c r="E33" s="81"/>
    </row>
    <row r="34" spans="2:6">
      <c r="B34" s="80" t="s">
        <v>114</v>
      </c>
      <c r="D34" s="148" t="s">
        <v>114</v>
      </c>
      <c r="E34" s="147"/>
    </row>
    <row r="35" spans="2:6">
      <c r="B35" s="78" t="s">
        <v>113</v>
      </c>
      <c r="C35" s="78"/>
      <c r="D35" s="1102" t="s">
        <v>113</v>
      </c>
      <c r="E35" s="1102"/>
      <c r="F35" s="146"/>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I29" sqref="I29"/>
    </sheetView>
  </sheetViews>
  <sheetFormatPr defaultColWidth="9.109375" defaultRowHeight="13.2"/>
  <cols>
    <col min="1" max="1" width="4.6640625" style="161" customWidth="1"/>
    <col min="2" max="2" width="26.33203125" style="161" customWidth="1"/>
    <col min="3" max="3" width="18" style="161" customWidth="1"/>
    <col min="4" max="4" width="8.5546875" style="161" customWidth="1"/>
    <col min="5" max="5" width="12.5546875" style="161" customWidth="1"/>
    <col min="6" max="6" width="13.88671875" style="161" customWidth="1"/>
    <col min="7" max="16384" width="9.109375" style="161"/>
  </cols>
  <sheetData>
    <row r="1" spans="1:6" ht="17.25" customHeight="1">
      <c r="A1" s="1173" t="s">
        <v>476</v>
      </c>
      <c r="B1" s="1173"/>
      <c r="C1" s="1173"/>
      <c r="D1" s="1173"/>
      <c r="E1" s="1173"/>
      <c r="F1" s="560"/>
    </row>
    <row r="2" spans="1:6">
      <c r="F2" s="175"/>
    </row>
    <row r="3" spans="1:6">
      <c r="C3" s="114"/>
      <c r="D3" s="114"/>
      <c r="E3" s="159"/>
      <c r="F3" s="159"/>
    </row>
    <row r="4" spans="1:6">
      <c r="A4" s="116" t="s">
        <v>184</v>
      </c>
      <c r="B4" s="116"/>
      <c r="C4" s="174"/>
      <c r="D4" s="174"/>
      <c r="E4" s="174"/>
    </row>
    <row r="5" spans="1:6" ht="12.75" customHeight="1">
      <c r="A5" s="115" t="s">
        <v>477</v>
      </c>
      <c r="B5" s="115"/>
      <c r="C5" s="173"/>
      <c r="D5" s="173"/>
      <c r="E5" s="173"/>
    </row>
    <row r="7" spans="1:6" ht="26.25" customHeight="1">
      <c r="A7" s="1174" t="s">
        <v>197</v>
      </c>
      <c r="B7" s="1174"/>
      <c r="C7" s="1174"/>
      <c r="D7" s="1174"/>
      <c r="E7" s="1174"/>
      <c r="F7" s="1174"/>
    </row>
    <row r="8" spans="1:6" s="172" customFormat="1" ht="57" customHeight="1">
      <c r="A8" s="1175" t="s">
        <v>381</v>
      </c>
      <c r="B8" s="1175"/>
      <c r="C8" s="1175"/>
      <c r="D8" s="1175"/>
      <c r="E8" s="1175"/>
      <c r="F8" s="1175"/>
    </row>
    <row r="9" spans="1:6">
      <c r="A9" s="1176" t="s">
        <v>393</v>
      </c>
      <c r="B9" s="1176"/>
      <c r="C9" s="1176"/>
      <c r="D9" s="1176"/>
      <c r="E9" s="1176"/>
      <c r="F9" s="1176"/>
    </row>
    <row r="10" spans="1:6" ht="12.75" customHeight="1" thickBot="1"/>
    <row r="11" spans="1:6" ht="27" thickBot="1">
      <c r="A11" s="171" t="s">
        <v>161</v>
      </c>
      <c r="B11" s="1177" t="s">
        <v>196</v>
      </c>
      <c r="C11" s="1178"/>
      <c r="D11" s="170" t="s">
        <v>386</v>
      </c>
      <c r="E11" s="170" t="s">
        <v>194</v>
      </c>
      <c r="F11" s="170" t="s">
        <v>193</v>
      </c>
    </row>
    <row r="12" spans="1:6">
      <c r="A12" s="561" t="s">
        <v>142</v>
      </c>
      <c r="B12" s="562"/>
      <c r="C12" s="563"/>
      <c r="D12" s="564"/>
      <c r="E12" s="521"/>
      <c r="F12" s="573">
        <f t="shared" ref="F12:F35" si="0">D12*E12</f>
        <v>0</v>
      </c>
    </row>
    <row r="13" spans="1:6">
      <c r="A13" s="565" t="s">
        <v>141</v>
      </c>
      <c r="B13" s="566"/>
      <c r="C13" s="567"/>
      <c r="D13" s="564"/>
      <c r="E13" s="521"/>
      <c r="F13" s="573">
        <f t="shared" si="0"/>
        <v>0</v>
      </c>
    </row>
    <row r="14" spans="1:6">
      <c r="A14" s="565" t="s">
        <v>139</v>
      </c>
      <c r="B14" s="566"/>
      <c r="C14" s="567"/>
      <c r="D14" s="564"/>
      <c r="E14" s="521"/>
      <c r="F14" s="573">
        <f t="shared" si="0"/>
        <v>0</v>
      </c>
    </row>
    <row r="15" spans="1:6">
      <c r="A15" s="565" t="s">
        <v>137</v>
      </c>
      <c r="B15" s="566"/>
      <c r="C15" s="567"/>
      <c r="D15" s="564"/>
      <c r="E15" s="521"/>
      <c r="F15" s="573">
        <f t="shared" si="0"/>
        <v>0</v>
      </c>
    </row>
    <row r="16" spans="1:6">
      <c r="A16" s="565" t="s">
        <v>135</v>
      </c>
      <c r="B16" s="566"/>
      <c r="C16" s="567"/>
      <c r="D16" s="564"/>
      <c r="E16" s="521"/>
      <c r="F16" s="573">
        <f t="shared" si="0"/>
        <v>0</v>
      </c>
    </row>
    <row r="17" spans="1:6">
      <c r="A17" s="565" t="s">
        <v>132</v>
      </c>
      <c r="B17" s="566"/>
      <c r="C17" s="567"/>
      <c r="D17" s="564"/>
      <c r="E17" s="521"/>
      <c r="F17" s="573">
        <f t="shared" si="0"/>
        <v>0</v>
      </c>
    </row>
    <row r="18" spans="1:6">
      <c r="A18" s="565" t="s">
        <v>131</v>
      </c>
      <c r="B18" s="566"/>
      <c r="C18" s="567"/>
      <c r="D18" s="564"/>
      <c r="E18" s="521"/>
      <c r="F18" s="573">
        <f t="shared" si="0"/>
        <v>0</v>
      </c>
    </row>
    <row r="19" spans="1:6">
      <c r="A19" s="565" t="s">
        <v>130</v>
      </c>
      <c r="B19" s="566"/>
      <c r="C19" s="567"/>
      <c r="D19" s="564"/>
      <c r="E19" s="521"/>
      <c r="F19" s="573">
        <f t="shared" si="0"/>
        <v>0</v>
      </c>
    </row>
    <row r="20" spans="1:6">
      <c r="A20" s="565" t="s">
        <v>129</v>
      </c>
      <c r="B20" s="566"/>
      <c r="C20" s="567"/>
      <c r="D20" s="564"/>
      <c r="E20" s="521"/>
      <c r="F20" s="573">
        <f t="shared" si="0"/>
        <v>0</v>
      </c>
    </row>
    <row r="21" spans="1:6">
      <c r="A21" s="565" t="s">
        <v>127</v>
      </c>
      <c r="B21" s="566"/>
      <c r="C21" s="567"/>
      <c r="D21" s="564"/>
      <c r="E21" s="521"/>
      <c r="F21" s="573">
        <f t="shared" si="0"/>
        <v>0</v>
      </c>
    </row>
    <row r="22" spans="1:6">
      <c r="A22" s="565" t="s">
        <v>125</v>
      </c>
      <c r="B22" s="566"/>
      <c r="C22" s="567"/>
      <c r="D22" s="564"/>
      <c r="E22" s="521"/>
      <c r="F22" s="573">
        <f t="shared" si="0"/>
        <v>0</v>
      </c>
    </row>
    <row r="23" spans="1:6">
      <c r="A23" s="565" t="s">
        <v>124</v>
      </c>
      <c r="B23" s="566"/>
      <c r="C23" s="567"/>
      <c r="D23" s="564"/>
      <c r="E23" s="521"/>
      <c r="F23" s="573">
        <f t="shared" si="0"/>
        <v>0</v>
      </c>
    </row>
    <row r="24" spans="1:6">
      <c r="A24" s="565" t="s">
        <v>123</v>
      </c>
      <c r="B24" s="566"/>
      <c r="C24" s="567"/>
      <c r="D24" s="564"/>
      <c r="E24" s="521"/>
      <c r="F24" s="573">
        <f t="shared" si="0"/>
        <v>0</v>
      </c>
    </row>
    <row r="25" spans="1:6">
      <c r="A25" s="565" t="s">
        <v>121</v>
      </c>
      <c r="B25" s="566"/>
      <c r="C25" s="567"/>
      <c r="D25" s="564"/>
      <c r="E25" s="521"/>
      <c r="F25" s="573">
        <f t="shared" si="0"/>
        <v>0</v>
      </c>
    </row>
    <row r="26" spans="1:6">
      <c r="A26" s="565" t="s">
        <v>119</v>
      </c>
      <c r="B26" s="566"/>
      <c r="C26" s="567"/>
      <c r="D26" s="564"/>
      <c r="E26" s="521"/>
      <c r="F26" s="573">
        <f t="shared" si="0"/>
        <v>0</v>
      </c>
    </row>
    <row r="27" spans="1:6">
      <c r="A27" s="565" t="s">
        <v>118</v>
      </c>
      <c r="B27" s="566"/>
      <c r="C27" s="567"/>
      <c r="D27" s="564"/>
      <c r="E27" s="521"/>
      <c r="F27" s="573">
        <f t="shared" si="0"/>
        <v>0</v>
      </c>
    </row>
    <row r="28" spans="1:6">
      <c r="A28" s="565" t="s">
        <v>192</v>
      </c>
      <c r="B28" s="566"/>
      <c r="C28" s="567"/>
      <c r="D28" s="564"/>
      <c r="E28" s="521"/>
      <c r="F28" s="573">
        <f t="shared" si="0"/>
        <v>0</v>
      </c>
    </row>
    <row r="29" spans="1:6">
      <c r="A29" s="565" t="s">
        <v>191</v>
      </c>
      <c r="B29" s="566"/>
      <c r="C29" s="567"/>
      <c r="D29" s="564"/>
      <c r="E29" s="521"/>
      <c r="F29" s="573">
        <f t="shared" si="0"/>
        <v>0</v>
      </c>
    </row>
    <row r="30" spans="1:6">
      <c r="A30" s="565" t="s">
        <v>190</v>
      </c>
      <c r="B30" s="566"/>
      <c r="C30" s="567"/>
      <c r="D30" s="564"/>
      <c r="E30" s="521"/>
      <c r="F30" s="573">
        <f t="shared" si="0"/>
        <v>0</v>
      </c>
    </row>
    <row r="31" spans="1:6">
      <c r="A31" s="565" t="s">
        <v>189</v>
      </c>
      <c r="B31" s="566"/>
      <c r="C31" s="567"/>
      <c r="D31" s="564"/>
      <c r="E31" s="521"/>
      <c r="F31" s="573">
        <f t="shared" si="0"/>
        <v>0</v>
      </c>
    </row>
    <row r="32" spans="1:6">
      <c r="A32" s="565" t="s">
        <v>188</v>
      </c>
      <c r="B32" s="566"/>
      <c r="C32" s="567"/>
      <c r="D32" s="564"/>
      <c r="E32" s="521"/>
      <c r="F32" s="573">
        <f t="shared" si="0"/>
        <v>0</v>
      </c>
    </row>
    <row r="33" spans="1:6">
      <c r="A33" s="565" t="s">
        <v>187</v>
      </c>
      <c r="B33" s="566"/>
      <c r="C33" s="567"/>
      <c r="D33" s="564"/>
      <c r="E33" s="521"/>
      <c r="F33" s="573">
        <f t="shared" si="0"/>
        <v>0</v>
      </c>
    </row>
    <row r="34" spans="1:6" ht="16.5" customHeight="1">
      <c r="A34" s="565" t="s">
        <v>186</v>
      </c>
      <c r="B34" s="566"/>
      <c r="C34" s="567"/>
      <c r="D34" s="564"/>
      <c r="E34" s="521"/>
      <c r="F34" s="573">
        <f t="shared" si="0"/>
        <v>0</v>
      </c>
    </row>
    <row r="35" spans="1:6" ht="13.8" thickBot="1">
      <c r="A35" s="568" t="s">
        <v>185</v>
      </c>
      <c r="B35" s="569"/>
      <c r="C35" s="570"/>
      <c r="D35" s="571"/>
      <c r="E35" s="572"/>
      <c r="F35" s="574">
        <f t="shared" si="0"/>
        <v>0</v>
      </c>
    </row>
    <row r="36" spans="1:6" ht="18.75" customHeight="1" thickBot="1">
      <c r="A36" s="166"/>
      <c r="B36" s="166"/>
      <c r="C36" s="169"/>
      <c r="D36" s="169" t="s">
        <v>97</v>
      </c>
      <c r="E36" s="169"/>
      <c r="F36" s="168">
        <f>SUM(F12:F35)</f>
        <v>0</v>
      </c>
    </row>
    <row r="37" spans="1:6" ht="14.25" customHeight="1">
      <c r="A37" s="150" t="s">
        <v>116</v>
      </c>
      <c r="B37" s="166"/>
      <c r="C37" s="169"/>
      <c r="D37" s="169"/>
      <c r="E37" s="169"/>
      <c r="F37" s="460"/>
    </row>
    <row r="38" spans="1:6" ht="14.25" customHeight="1">
      <c r="A38" s="457"/>
      <c r="B38" s="457"/>
      <c r="C38" s="457"/>
      <c r="D38" s="457"/>
      <c r="E38" s="457"/>
      <c r="F38" s="166"/>
    </row>
    <row r="39" spans="1:6" ht="13.8">
      <c r="A39" s="164"/>
      <c r="B39" s="83"/>
      <c r="C39" s="164"/>
      <c r="D39" s="164"/>
      <c r="E39" s="83"/>
      <c r="F39" s="83"/>
    </row>
    <row r="40" spans="1:6" ht="13.8">
      <c r="A40" s="164"/>
      <c r="B40" s="83"/>
      <c r="C40" s="164"/>
      <c r="D40" s="164"/>
      <c r="E40" s="83"/>
      <c r="F40" s="83"/>
    </row>
    <row r="41" spans="1:6" ht="13.8">
      <c r="B41" s="81"/>
      <c r="C41" s="165"/>
      <c r="D41" s="165"/>
      <c r="E41" s="81"/>
      <c r="F41" s="81"/>
    </row>
    <row r="42" spans="1:6">
      <c r="A42" s="164"/>
      <c r="B42" s="80" t="s">
        <v>114</v>
      </c>
      <c r="C42" s="164"/>
      <c r="D42" s="164"/>
      <c r="E42" s="1117" t="s">
        <v>114</v>
      </c>
      <c r="F42" s="1117"/>
    </row>
    <row r="43" spans="1:6">
      <c r="B43" s="78" t="s">
        <v>113</v>
      </c>
      <c r="E43" s="1102" t="s">
        <v>113</v>
      </c>
      <c r="F43" s="1102"/>
    </row>
    <row r="44" spans="1:6">
      <c r="A44" s="162"/>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U21" sqref="U21"/>
    </sheetView>
  </sheetViews>
  <sheetFormatPr defaultColWidth="9.109375" defaultRowHeight="13.2"/>
  <cols>
    <col min="1" max="1" width="5.109375" style="177" customWidth="1"/>
    <col min="2" max="2" width="25" style="177" customWidth="1"/>
    <col min="3" max="5" width="22.44140625" style="177" customWidth="1"/>
    <col min="6" max="6" width="13.33203125" style="177" customWidth="1"/>
    <col min="7" max="7" width="13.6640625" style="177" customWidth="1"/>
    <col min="8" max="8" width="13.109375" style="177" customWidth="1"/>
    <col min="9" max="9" width="15.5546875" style="177" customWidth="1"/>
    <col min="10" max="10" width="12.5546875" style="177" customWidth="1"/>
    <col min="11" max="11" width="9.5546875" style="177" customWidth="1"/>
    <col min="12" max="16384" width="9.109375" style="177"/>
  </cols>
  <sheetData>
    <row r="1" spans="1:12" ht="17.25" customHeight="1">
      <c r="A1" s="581"/>
      <c r="B1" s="582"/>
      <c r="C1" s="583"/>
      <c r="D1" s="583"/>
      <c r="E1" s="583"/>
      <c r="F1" s="583"/>
      <c r="G1" s="1179" t="s">
        <v>478</v>
      </c>
      <c r="H1" s="1179"/>
      <c r="I1" s="1180"/>
      <c r="J1" s="1180"/>
      <c r="K1" s="1180"/>
      <c r="L1" s="178"/>
    </row>
    <row r="2" spans="1:12">
      <c r="A2" s="584" t="s">
        <v>152</v>
      </c>
      <c r="B2" s="584"/>
      <c r="C2" s="585"/>
      <c r="D2" s="585"/>
      <c r="E2" s="585"/>
      <c r="F2" s="583"/>
      <c r="G2" s="583"/>
      <c r="H2" s="583"/>
      <c r="I2" s="583"/>
      <c r="J2" s="586"/>
      <c r="K2" s="586"/>
    </row>
    <row r="3" spans="1:12">
      <c r="A3" s="548" t="s">
        <v>198</v>
      </c>
      <c r="B3" s="548"/>
      <c r="C3" s="587"/>
      <c r="D3" s="587"/>
      <c r="E3" s="587"/>
      <c r="F3" s="588"/>
      <c r="G3" s="583"/>
      <c r="H3" s="583"/>
      <c r="I3" s="583"/>
      <c r="J3" s="583"/>
      <c r="K3" s="583"/>
    </row>
    <row r="4" spans="1:12">
      <c r="A4" s="587"/>
      <c r="B4" s="587"/>
      <c r="C4" s="587"/>
      <c r="D4" s="587"/>
      <c r="E4" s="587"/>
      <c r="F4" s="588"/>
      <c r="G4" s="583"/>
      <c r="H4" s="583"/>
      <c r="I4" s="583"/>
      <c r="J4" s="583"/>
      <c r="K4" s="583"/>
    </row>
    <row r="5" spans="1:12" s="192" customFormat="1" ht="18" customHeight="1">
      <c r="A5" s="1182" t="s">
        <v>213</v>
      </c>
      <c r="B5" s="1182"/>
      <c r="C5" s="1182"/>
      <c r="D5" s="1182"/>
      <c r="E5" s="1182"/>
      <c r="F5" s="1182"/>
      <c r="G5" s="1182"/>
      <c r="H5" s="1182"/>
      <c r="I5" s="1182"/>
      <c r="J5" s="1182"/>
      <c r="K5" s="1182"/>
    </row>
    <row r="6" spans="1:12" s="191" customFormat="1" ht="50.25" customHeight="1">
      <c r="A6" s="1183" t="s">
        <v>381</v>
      </c>
      <c r="B6" s="1183"/>
      <c r="C6" s="1183"/>
      <c r="D6" s="1183"/>
      <c r="E6" s="1183"/>
      <c r="F6" s="1183"/>
      <c r="G6" s="1183"/>
      <c r="H6" s="1183"/>
      <c r="I6" s="1183"/>
      <c r="J6" s="1183"/>
      <c r="K6" s="1183"/>
    </row>
    <row r="7" spans="1:12" s="191" customFormat="1" ht="12" customHeight="1">
      <c r="A7" s="1181" t="s">
        <v>420</v>
      </c>
      <c r="B7" s="1181"/>
      <c r="C7" s="1181"/>
      <c r="D7" s="1181"/>
      <c r="E7" s="1181"/>
      <c r="F7" s="1181"/>
      <c r="G7" s="1181"/>
      <c r="H7" s="1181"/>
      <c r="I7" s="1181"/>
      <c r="J7" s="1181"/>
      <c r="K7" s="1181"/>
    </row>
    <row r="8" spans="1:12" ht="13.8" thickBot="1">
      <c r="A8" s="583"/>
      <c r="B8" s="578"/>
      <c r="C8" s="578"/>
      <c r="D8" s="578"/>
      <c r="E8" s="578"/>
      <c r="F8" s="578"/>
      <c r="G8" s="578"/>
      <c r="H8" s="578"/>
      <c r="I8" s="578"/>
      <c r="J8" s="578"/>
      <c r="K8" s="589"/>
    </row>
    <row r="9" spans="1:12" ht="99.75" customHeight="1" thickBot="1">
      <c r="A9" s="188" t="s">
        <v>161</v>
      </c>
      <c r="B9" s="187" t="s">
        <v>395</v>
      </c>
      <c r="C9" s="187" t="s">
        <v>212</v>
      </c>
      <c r="D9" s="186" t="s">
        <v>457</v>
      </c>
      <c r="E9" s="186" t="s">
        <v>465</v>
      </c>
      <c r="F9" s="186" t="s">
        <v>211</v>
      </c>
      <c r="G9" s="186" t="s">
        <v>210</v>
      </c>
      <c r="H9" s="186" t="s">
        <v>209</v>
      </c>
      <c r="I9" s="186" t="s">
        <v>208</v>
      </c>
      <c r="J9" s="186" t="s">
        <v>207</v>
      </c>
      <c r="K9" s="185" t="s">
        <v>206</v>
      </c>
    </row>
    <row r="10" spans="1:12" ht="27.75" customHeight="1">
      <c r="A10" s="590" t="s">
        <v>142</v>
      </c>
      <c r="B10" s="591" t="s">
        <v>205</v>
      </c>
      <c r="C10" s="591"/>
      <c r="D10" s="591"/>
      <c r="E10" s="591"/>
      <c r="F10" s="591"/>
      <c r="G10" s="591"/>
      <c r="H10" s="592">
        <v>0</v>
      </c>
      <c r="I10" s="592">
        <v>0</v>
      </c>
      <c r="J10" s="592">
        <f>SUM(H10:I10)</f>
        <v>0</v>
      </c>
      <c r="K10" s="593">
        <f>J10*G10</f>
        <v>0</v>
      </c>
    </row>
    <row r="11" spans="1:12" ht="27.75" customHeight="1">
      <c r="A11" s="590" t="s">
        <v>141</v>
      </c>
      <c r="B11" s="594" t="s">
        <v>394</v>
      </c>
      <c r="C11" s="591"/>
      <c r="D11" s="591"/>
      <c r="E11" s="591"/>
      <c r="F11" s="591"/>
      <c r="G11" s="591"/>
      <c r="H11" s="592">
        <v>0</v>
      </c>
      <c r="I11" s="592">
        <v>0</v>
      </c>
      <c r="J11" s="592">
        <f>SUM(H11:I11)</f>
        <v>0</v>
      </c>
      <c r="K11" s="593">
        <f>J11*G11</f>
        <v>0</v>
      </c>
    </row>
    <row r="12" spans="1:12" s="179" customFormat="1" ht="27.75" customHeight="1">
      <c r="A12" s="590" t="s">
        <v>139</v>
      </c>
      <c r="B12" s="591" t="s">
        <v>203</v>
      </c>
      <c r="C12" s="591" t="s">
        <v>402</v>
      </c>
      <c r="D12" s="591"/>
      <c r="E12" s="591"/>
      <c r="F12" s="591"/>
      <c r="G12" s="591"/>
      <c r="H12" s="592">
        <v>0</v>
      </c>
      <c r="I12" s="592">
        <v>0</v>
      </c>
      <c r="J12" s="592">
        <f>SUM(H12:I12)</f>
        <v>0</v>
      </c>
      <c r="K12" s="593">
        <f>J12*G12</f>
        <v>0</v>
      </c>
    </row>
    <row r="13" spans="1:12" s="179" customFormat="1" ht="27.75" customHeight="1" thickBot="1">
      <c r="A13" s="595" t="s">
        <v>137</v>
      </c>
      <c r="B13" s="596" t="s">
        <v>204</v>
      </c>
      <c r="C13" s="597"/>
      <c r="D13" s="597"/>
      <c r="E13" s="597"/>
      <c r="F13" s="596"/>
      <c r="G13" s="596"/>
      <c r="H13" s="598">
        <v>0</v>
      </c>
      <c r="I13" s="598">
        <v>0</v>
      </c>
      <c r="J13" s="598">
        <f>SUM(H13:I13)</f>
        <v>0</v>
      </c>
      <c r="K13" s="599">
        <f>J13*G13</f>
        <v>0</v>
      </c>
    </row>
    <row r="14" spans="1:12" s="181" customFormat="1" ht="21" customHeight="1" thickBot="1">
      <c r="A14" s="184"/>
      <c r="G14" s="183" t="s">
        <v>202</v>
      </c>
      <c r="H14" s="492">
        <f>SUM(H10:H13)</f>
        <v>0</v>
      </c>
      <c r="I14" s="203">
        <f>SUM(I10:I13)</f>
        <v>0</v>
      </c>
      <c r="J14" s="203">
        <f>SUM(J10:J13)</f>
        <v>0</v>
      </c>
      <c r="K14" s="493">
        <f>SUM(K10:K13)</f>
        <v>0</v>
      </c>
    </row>
    <row r="15" spans="1:12" s="181" customFormat="1" ht="21" customHeight="1">
      <c r="A15" s="180" t="s">
        <v>201</v>
      </c>
      <c r="B15" s="180"/>
      <c r="G15" s="183"/>
      <c r="H15" s="436"/>
      <c r="I15" s="436"/>
      <c r="J15" s="436"/>
      <c r="K15" s="436"/>
    </row>
    <row r="16" spans="1:12" s="179" customFormat="1">
      <c r="A16" s="180" t="s">
        <v>200</v>
      </c>
      <c r="B16" s="180"/>
      <c r="C16" s="180"/>
      <c r="D16" s="180"/>
      <c r="E16" s="180"/>
      <c r="F16" s="180"/>
    </row>
    <row r="17" spans="1:15" s="179" customFormat="1" ht="13.8">
      <c r="A17" s="180" t="s">
        <v>396</v>
      </c>
      <c r="B17" s="180"/>
      <c r="C17" s="180"/>
      <c r="D17" s="180"/>
      <c r="E17" s="180"/>
      <c r="F17" s="83"/>
      <c r="G17" s="83"/>
      <c r="J17" s="83"/>
      <c r="K17" s="83"/>
    </row>
    <row r="18" spans="1:15" s="179" customFormat="1" ht="13.8">
      <c r="A18" s="180" t="s">
        <v>425</v>
      </c>
      <c r="B18" s="180"/>
      <c r="C18" s="180"/>
      <c r="D18" s="180"/>
      <c r="E18" s="180"/>
      <c r="F18" s="83"/>
      <c r="G18" s="83"/>
      <c r="J18" s="83"/>
      <c r="K18" s="83"/>
    </row>
    <row r="19" spans="1:15" ht="13.8">
      <c r="F19" s="81"/>
      <c r="G19" s="81"/>
      <c r="J19" s="81"/>
      <c r="K19" s="81"/>
      <c r="N19" s="178"/>
      <c r="O19" s="178"/>
    </row>
    <row r="20" spans="1:15">
      <c r="F20" s="1117" t="s">
        <v>114</v>
      </c>
      <c r="G20" s="1117"/>
      <c r="J20" s="1117" t="s">
        <v>114</v>
      </c>
      <c r="K20" s="1117"/>
      <c r="N20" s="178"/>
      <c r="O20" s="178"/>
    </row>
    <row r="21" spans="1:15">
      <c r="F21" s="1102" t="s">
        <v>113</v>
      </c>
      <c r="G21" s="1102"/>
      <c r="J21" s="1102" t="s">
        <v>113</v>
      </c>
      <c r="K21" s="1102"/>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F3" sqref="F3"/>
    </sheetView>
  </sheetViews>
  <sheetFormatPr defaultColWidth="9.109375" defaultRowHeight="13.2"/>
  <cols>
    <col min="1" max="1" width="4.109375" style="145" customWidth="1"/>
    <col min="2" max="2" width="15.6640625" style="145" customWidth="1"/>
    <col min="3" max="5" width="17.33203125" style="145" customWidth="1"/>
    <col min="6" max="6" width="16.44140625" style="145" bestFit="1" customWidth="1"/>
    <col min="7" max="7" width="19.6640625" style="145" customWidth="1"/>
    <col min="8" max="8" width="17" style="145" customWidth="1"/>
    <col min="9" max="9" width="13.88671875" style="145" customWidth="1"/>
    <col min="10" max="10" width="13.6640625" style="145" customWidth="1"/>
    <col min="11" max="11" width="12.88671875" style="145" customWidth="1"/>
    <col min="12" max="12" width="11.33203125" style="145" customWidth="1"/>
    <col min="13" max="13" width="13.5546875" style="145" customWidth="1"/>
    <col min="14" max="16384" width="9.109375" style="145"/>
  </cols>
  <sheetData>
    <row r="1" spans="1:13" ht="15" customHeight="1">
      <c r="A1" s="120"/>
      <c r="B1" s="117"/>
      <c r="C1" s="198"/>
      <c r="D1" s="198"/>
      <c r="E1" s="198"/>
      <c r="F1" s="198"/>
      <c r="G1" s="1184" t="s">
        <v>479</v>
      </c>
      <c r="H1" s="1184"/>
      <c r="I1" s="1184"/>
      <c r="J1" s="1184"/>
      <c r="K1" s="1184"/>
      <c r="L1" s="1185"/>
      <c r="M1" s="1185"/>
    </row>
    <row r="2" spans="1:13">
      <c r="C2" s="198"/>
      <c r="D2" s="198"/>
      <c r="E2" s="198"/>
      <c r="F2" s="198"/>
      <c r="G2" s="198"/>
      <c r="H2" s="198"/>
      <c r="I2" s="198"/>
      <c r="J2" s="198"/>
      <c r="K2" s="205"/>
      <c r="L2" s="207"/>
    </row>
    <row r="3" spans="1:13">
      <c r="A3" s="116" t="s">
        <v>218</v>
      </c>
      <c r="B3" s="116"/>
      <c r="C3" s="206"/>
      <c r="D3" s="580"/>
      <c r="E3" s="911"/>
      <c r="F3" s="489"/>
      <c r="G3" s="489"/>
      <c r="H3" s="198"/>
      <c r="I3" s="198"/>
      <c r="J3" s="198"/>
      <c r="K3" s="198"/>
      <c r="L3" s="205"/>
      <c r="M3" s="205"/>
    </row>
    <row r="4" spans="1:13">
      <c r="A4" s="115" t="s">
        <v>480</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86" t="s">
        <v>217</v>
      </c>
      <c r="B6" s="1186"/>
      <c r="C6" s="1186"/>
      <c r="D6" s="1186"/>
      <c r="E6" s="1186"/>
      <c r="F6" s="1186"/>
      <c r="G6" s="1186"/>
      <c r="H6" s="1186"/>
      <c r="I6" s="1186"/>
      <c r="J6" s="1186"/>
      <c r="K6" s="1186"/>
      <c r="L6" s="1186"/>
      <c r="M6" s="1186"/>
    </row>
    <row r="7" spans="1:13" ht="45.75" customHeight="1">
      <c r="A7" s="1187" t="s">
        <v>381</v>
      </c>
      <c r="B7" s="1187"/>
      <c r="C7" s="1187"/>
      <c r="D7" s="1187"/>
      <c r="E7" s="1187"/>
      <c r="F7" s="1187"/>
      <c r="G7" s="1187"/>
      <c r="H7" s="1187"/>
      <c r="I7" s="1187"/>
      <c r="J7" s="1187"/>
      <c r="K7" s="1187"/>
      <c r="L7" s="1187"/>
      <c r="M7" s="1187"/>
    </row>
    <row r="8" spans="1:13">
      <c r="A8" s="1188" t="s">
        <v>216</v>
      </c>
      <c r="B8" s="1189"/>
      <c r="C8" s="1189"/>
      <c r="D8" s="1189"/>
      <c r="E8" s="1189"/>
      <c r="F8" s="1189"/>
      <c r="G8" s="1189"/>
      <c r="H8" s="1189"/>
      <c r="I8" s="1189"/>
      <c r="J8" s="1189"/>
      <c r="K8" s="1189"/>
      <c r="L8" s="1189"/>
      <c r="M8" s="1189"/>
    </row>
    <row r="9" spans="1:13" ht="13.8" thickBot="1">
      <c r="A9" s="198"/>
      <c r="B9" s="190"/>
      <c r="C9" s="190"/>
      <c r="D9" s="579"/>
      <c r="E9" s="909"/>
      <c r="F9" s="487"/>
      <c r="G9" s="487"/>
      <c r="H9" s="190"/>
      <c r="I9" s="190"/>
      <c r="J9" s="190"/>
      <c r="K9" s="190"/>
      <c r="L9" s="190"/>
      <c r="M9" s="189"/>
    </row>
    <row r="10" spans="1:13" ht="96.75" customHeight="1" thickBot="1">
      <c r="A10" s="249" t="s">
        <v>161</v>
      </c>
      <c r="B10" s="251" t="str">
        <f>Słowniki!A1</f>
        <v>Stanowisko</v>
      </c>
      <c r="C10" s="251" t="s">
        <v>443</v>
      </c>
      <c r="D10" s="251" t="str">
        <f>Słowniki!C1</f>
        <v>Główne zadania realizowane w ramach umowy</v>
      </c>
      <c r="E10" s="251" t="str">
        <f>Słowniki!D1</f>
        <v>Wymiar etatu któremu odpowiada czas pracy przy realizacji zadań wynikających z umowy</v>
      </c>
      <c r="F10" s="186" t="s">
        <v>458</v>
      </c>
      <c r="G10" s="186" t="s">
        <v>459</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0" t="s">
        <v>142</v>
      </c>
      <c r="B11" s="601"/>
      <c r="C11" s="601"/>
      <c r="D11" s="602" t="s">
        <v>398</v>
      </c>
      <c r="E11" s="602"/>
      <c r="F11" s="607"/>
      <c r="G11" s="601"/>
      <c r="H11" s="601"/>
      <c r="I11" s="603"/>
      <c r="J11" s="603"/>
      <c r="K11" s="603"/>
      <c r="L11" s="603">
        <f>SUM(J11:K11)</f>
        <v>0</v>
      </c>
      <c r="M11" s="604">
        <f>L11*I11</f>
        <v>0</v>
      </c>
    </row>
    <row r="12" spans="1:13" ht="49.5" customHeight="1">
      <c r="A12" s="605" t="s">
        <v>141</v>
      </c>
      <c r="B12" s="606"/>
      <c r="C12" s="606"/>
      <c r="D12" s="602" t="s">
        <v>398</v>
      </c>
      <c r="E12" s="602"/>
      <c r="F12" s="606"/>
      <c r="G12" s="606"/>
      <c r="H12" s="607"/>
      <c r="I12" s="608"/>
      <c r="J12" s="608"/>
      <c r="K12" s="608"/>
      <c r="L12" s="608">
        <f>SUM(J12:K12)</f>
        <v>0</v>
      </c>
      <c r="M12" s="609">
        <f>L12*I12</f>
        <v>0</v>
      </c>
    </row>
    <row r="13" spans="1:13" ht="57" customHeight="1">
      <c r="A13" s="605" t="s">
        <v>139</v>
      </c>
      <c r="B13" s="607"/>
      <c r="C13" s="607"/>
      <c r="D13" s="602" t="s">
        <v>398</v>
      </c>
      <c r="E13" s="602"/>
      <c r="F13" s="607"/>
      <c r="G13" s="607"/>
      <c r="H13" s="607"/>
      <c r="I13" s="608"/>
      <c r="J13" s="608"/>
      <c r="K13" s="608"/>
      <c r="L13" s="608">
        <f>SUM(J13:K13)</f>
        <v>0</v>
      </c>
      <c r="M13" s="609">
        <f>L13*I13</f>
        <v>0</v>
      </c>
    </row>
    <row r="14" spans="1:13" ht="60" customHeight="1">
      <c r="A14" s="605" t="s">
        <v>137</v>
      </c>
      <c r="B14" s="607"/>
      <c r="C14" s="607"/>
      <c r="D14" s="602" t="s">
        <v>398</v>
      </c>
      <c r="E14" s="602"/>
      <c r="F14" s="607"/>
      <c r="G14" s="607"/>
      <c r="H14" s="607"/>
      <c r="I14" s="608"/>
      <c r="J14" s="608"/>
      <c r="K14" s="608"/>
      <c r="L14" s="608">
        <f>SUM(J14:K14)</f>
        <v>0</v>
      </c>
      <c r="M14" s="609">
        <f>L14*I14</f>
        <v>0</v>
      </c>
    </row>
    <row r="15" spans="1:13" ht="50.25" customHeight="1" thickBot="1">
      <c r="A15" s="610" t="s">
        <v>135</v>
      </c>
      <c r="B15" s="611"/>
      <c r="C15" s="611"/>
      <c r="D15" s="602" t="s">
        <v>398</v>
      </c>
      <c r="E15" s="926"/>
      <c r="F15" s="611"/>
      <c r="G15" s="611"/>
      <c r="H15" s="611"/>
      <c r="I15" s="612"/>
      <c r="J15" s="612"/>
      <c r="K15" s="612"/>
      <c r="L15" s="612">
        <f>SUM(J15:K15)</f>
        <v>0</v>
      </c>
      <c r="M15" s="613">
        <f>L15*I15</f>
        <v>0</v>
      </c>
    </row>
    <row r="16" spans="1:13" ht="20.25" customHeight="1" thickBot="1">
      <c r="A16" s="1190" t="s">
        <v>424</v>
      </c>
      <c r="B16" s="1190"/>
      <c r="C16" s="1190"/>
      <c r="D16" s="181"/>
      <c r="E16" s="181"/>
      <c r="F16" s="181"/>
      <c r="G16" s="181"/>
      <c r="H16" s="181"/>
      <c r="I16" s="204" t="s">
        <v>202</v>
      </c>
      <c r="J16" s="203">
        <f>SUM(J11:J15)</f>
        <v>0</v>
      </c>
      <c r="K16" s="203">
        <f>SUM(K11:K15)</f>
        <v>0</v>
      </c>
      <c r="L16" s="203">
        <f>SUM(L11:L15)</f>
        <v>0</v>
      </c>
      <c r="M16" s="202">
        <f>SUM(M11:M15)</f>
        <v>0</v>
      </c>
    </row>
    <row r="17" spans="1:13">
      <c r="A17" s="180" t="s">
        <v>322</v>
      </c>
      <c r="B17" s="201"/>
      <c r="C17" s="201"/>
      <c r="D17" s="201"/>
      <c r="E17" s="201"/>
      <c r="F17" s="201"/>
      <c r="G17" s="201"/>
      <c r="H17" s="180"/>
      <c r="I17" s="197"/>
      <c r="J17" s="197"/>
      <c r="K17" s="197"/>
      <c r="L17" s="197"/>
      <c r="M17" s="197"/>
    </row>
    <row r="18" spans="1:13" ht="13.8">
      <c r="C18" s="83"/>
      <c r="D18" s="83"/>
      <c r="E18" s="180"/>
      <c r="F18" s="83"/>
      <c r="G18" s="83"/>
      <c r="H18" s="180"/>
      <c r="I18" s="197"/>
      <c r="J18" s="197"/>
      <c r="M18" s="197"/>
    </row>
    <row r="19" spans="1:13" ht="13.8">
      <c r="C19" s="83"/>
      <c r="D19" s="83"/>
      <c r="E19" s="180"/>
      <c r="F19" s="83"/>
      <c r="G19" s="83"/>
      <c r="J19" s="197"/>
      <c r="M19" s="197"/>
    </row>
    <row r="20" spans="1:13" ht="13.8">
      <c r="C20" s="81"/>
      <c r="D20" s="81"/>
      <c r="E20" s="198"/>
      <c r="F20" s="81"/>
      <c r="G20" s="81"/>
      <c r="M20" s="197"/>
    </row>
    <row r="21" spans="1:13">
      <c r="C21" s="199" t="s">
        <v>114</v>
      </c>
      <c r="D21" s="200"/>
      <c r="E21" s="198"/>
      <c r="F21" s="199" t="s">
        <v>114</v>
      </c>
      <c r="G21" s="147"/>
      <c r="M21" s="197"/>
    </row>
    <row r="22" spans="1:13">
      <c r="C22" s="1102" t="s">
        <v>113</v>
      </c>
      <c r="D22" s="1102"/>
      <c r="E22" s="198"/>
      <c r="F22" s="1102" t="s">
        <v>113</v>
      </c>
      <c r="G22" s="1102"/>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D10:E10 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P8" sqref="P8"/>
    </sheetView>
  </sheetViews>
  <sheetFormatPr defaultColWidth="9.109375" defaultRowHeight="13.2"/>
  <cols>
    <col min="1" max="1" width="3.88671875" style="209" bestFit="1" customWidth="1"/>
    <col min="2" max="2" width="13.33203125" style="209" customWidth="1"/>
    <col min="3" max="3" width="6.6640625" style="209" customWidth="1"/>
    <col min="4" max="4" width="8.5546875" style="208" customWidth="1"/>
    <col min="5" max="5" width="5" style="208" customWidth="1"/>
    <col min="6" max="6" width="8.33203125" style="208" customWidth="1"/>
    <col min="7" max="7" width="18.33203125" style="209" customWidth="1"/>
    <col min="8" max="8" width="13.6640625" style="209" customWidth="1"/>
    <col min="9" max="9" width="11.6640625" style="209" customWidth="1"/>
    <col min="10" max="10" width="13" style="209" customWidth="1"/>
    <col min="11" max="11" width="17.109375" style="209" customWidth="1"/>
    <col min="12" max="12" width="7.88671875" style="209" customWidth="1"/>
    <col min="13" max="13" width="10" style="209" customWidth="1"/>
    <col min="14" max="14" width="8.44140625" style="209" customWidth="1"/>
    <col min="15" max="15" width="13.109375" style="209" customWidth="1"/>
    <col min="16" max="16" width="12.33203125" style="209" customWidth="1"/>
    <col min="17" max="17" width="9.44140625" style="209" customWidth="1"/>
    <col min="18" max="18" width="13.88671875" style="209" customWidth="1"/>
    <col min="19" max="19" width="9.88671875" style="209" customWidth="1"/>
    <col min="20" max="21" width="10.88671875" style="209" customWidth="1"/>
    <col min="22" max="22" width="14.44140625" style="209" customWidth="1"/>
    <col min="23" max="23" width="9.109375" style="209"/>
    <col min="24" max="16384" width="9.109375" style="208"/>
  </cols>
  <sheetData>
    <row r="1" spans="1:24" s="211" customFormat="1" ht="20.25" customHeight="1">
      <c r="A1" s="243" t="s">
        <v>152</v>
      </c>
      <c r="B1" s="243"/>
      <c r="C1" s="242"/>
      <c r="D1" s="242"/>
      <c r="G1" s="212"/>
      <c r="H1" s="212"/>
      <c r="I1" s="212"/>
      <c r="J1" s="212"/>
      <c r="K1" s="212"/>
      <c r="L1" s="212"/>
      <c r="M1" s="212"/>
      <c r="N1" s="212"/>
      <c r="O1" s="212"/>
      <c r="P1" s="241"/>
      <c r="Q1" s="209"/>
      <c r="R1" s="209"/>
      <c r="S1" s="209"/>
      <c r="T1" s="240" t="s">
        <v>481</v>
      </c>
      <c r="U1" s="1191"/>
      <c r="V1" s="1191"/>
    </row>
    <row r="2" spans="1:24">
      <c r="A2" s="239" t="s">
        <v>198</v>
      </c>
      <c r="B2" s="239"/>
      <c r="C2" s="238"/>
      <c r="D2" s="215"/>
      <c r="W2" s="208"/>
    </row>
    <row r="3" spans="1:24" ht="16.5" customHeight="1">
      <c r="A3" s="237"/>
      <c r="B3" s="237"/>
      <c r="C3" s="237"/>
      <c r="K3" s="208"/>
      <c r="O3" s="236"/>
      <c r="P3" s="1194"/>
      <c r="Q3" s="1194"/>
      <c r="R3" s="1194"/>
      <c r="S3" s="1194"/>
      <c r="T3" s="1194"/>
      <c r="U3" s="1194"/>
      <c r="V3" s="1194"/>
      <c r="W3" s="208"/>
    </row>
    <row r="4" spans="1:24" s="230" customFormat="1" ht="16.8">
      <c r="A4" s="1195" t="s">
        <v>230</v>
      </c>
      <c r="B4" s="1195"/>
      <c r="C4" s="1195"/>
      <c r="D4" s="1195"/>
      <c r="E4" s="1195"/>
      <c r="F4" s="1195"/>
      <c r="G4" s="1195"/>
      <c r="H4" s="1195"/>
      <c r="I4" s="1195"/>
      <c r="J4" s="1195"/>
      <c r="K4" s="1195"/>
      <c r="L4" s="1195"/>
      <c r="M4" s="1195"/>
      <c r="N4" s="1195"/>
      <c r="O4" s="1195"/>
      <c r="P4" s="1195"/>
      <c r="Q4" s="1195"/>
      <c r="R4" s="1195"/>
      <c r="S4" s="1195"/>
      <c r="T4" s="1195"/>
      <c r="U4" s="1195"/>
      <c r="V4" s="1195"/>
    </row>
    <row r="5" spans="1:24" s="230" customFormat="1" ht="34.5" customHeight="1">
      <c r="A5" s="1196" t="s">
        <v>381</v>
      </c>
      <c r="B5" s="1196"/>
      <c r="C5" s="1196"/>
      <c r="D5" s="1196"/>
      <c r="E5" s="1196"/>
      <c r="F5" s="1196"/>
      <c r="G5" s="1196"/>
      <c r="H5" s="1196"/>
      <c r="I5" s="1196"/>
      <c r="J5" s="1196"/>
      <c r="K5" s="1196"/>
      <c r="L5" s="1196"/>
      <c r="M5" s="1196"/>
      <c r="N5" s="1196"/>
      <c r="O5" s="1196"/>
      <c r="P5" s="1196"/>
      <c r="Q5" s="1196"/>
      <c r="R5" s="1196"/>
      <c r="S5" s="1196"/>
      <c r="T5" s="1196"/>
      <c r="U5" s="1196"/>
      <c r="V5" s="1196"/>
    </row>
    <row r="6" spans="1:24" s="230" customFormat="1" ht="16.8">
      <c r="A6" s="235"/>
      <c r="B6" s="234"/>
      <c r="C6" s="234"/>
      <c r="D6" s="234"/>
      <c r="E6" s="234"/>
      <c r="F6" s="234"/>
      <c r="G6" s="234" t="s">
        <v>229</v>
      </c>
      <c r="H6" s="1192"/>
      <c r="I6" s="1192"/>
      <c r="J6" s="1192"/>
      <c r="K6" s="233" t="s">
        <v>228</v>
      </c>
      <c r="L6" s="231"/>
      <c r="M6" s="232"/>
      <c r="N6" s="232"/>
      <c r="O6" s="1193"/>
      <c r="P6" s="1193"/>
      <c r="Q6" s="1193"/>
      <c r="R6" s="1193"/>
      <c r="S6" s="1193"/>
      <c r="T6" s="1193"/>
      <c r="U6" s="743"/>
      <c r="V6" s="231"/>
      <c r="W6" s="230" t="s">
        <v>438</v>
      </c>
      <c r="X6" s="230">
        <f>COUNTIF(E10:E24,"m")</f>
        <v>0</v>
      </c>
    </row>
    <row r="7" spans="1:24" ht="15.75" customHeight="1" thickBot="1">
      <c r="W7" s="208" t="s">
        <v>439</v>
      </c>
      <c r="X7" s="230">
        <f>COUNTIF(E10:E24,"k")</f>
        <v>0</v>
      </c>
    </row>
    <row r="8" spans="1:24" s="229" customFormat="1" ht="31.2" thickBot="1">
      <c r="A8" s="244" t="s">
        <v>161</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444</v>
      </c>
      <c r="L8" s="246" t="str">
        <f>Słowniki!K8</f>
        <v>Sport</v>
      </c>
      <c r="M8" s="246" t="str">
        <f>Słowniki!L8</f>
        <v>Forma szkolenia</v>
      </c>
      <c r="N8" s="246" t="s">
        <v>446</v>
      </c>
      <c r="O8" s="246" t="str">
        <f>Słowniki!N8</f>
        <v>Podstawa kwalifikacji do szkolenia</v>
      </c>
      <c r="P8" s="246" t="s">
        <v>448</v>
      </c>
      <c r="Q8" s="246" t="str">
        <f>Słowniki!P8</f>
        <v>Impreza główna</v>
      </c>
      <c r="R8" s="246" t="str">
        <f>Słowniki!Q8</f>
        <v>Planowane ekfekty rzeczowe szkolenia</v>
      </c>
      <c r="S8" s="929" t="s">
        <v>449</v>
      </c>
      <c r="U8" s="928"/>
    </row>
    <row r="9" spans="1:24" s="228" customFormat="1" ht="13.8" thickBot="1">
      <c r="A9" s="908">
        <v>1</v>
      </c>
      <c r="B9" s="908">
        <v>2</v>
      </c>
      <c r="C9" s="908">
        <v>3</v>
      </c>
      <c r="D9" s="908">
        <v>4</v>
      </c>
      <c r="E9" s="908">
        <v>5</v>
      </c>
      <c r="F9" s="908">
        <v>6</v>
      </c>
      <c r="G9" s="908">
        <v>7</v>
      </c>
      <c r="H9" s="908">
        <v>8</v>
      </c>
      <c r="I9" s="908">
        <v>9</v>
      </c>
      <c r="J9" s="908">
        <v>10</v>
      </c>
      <c r="K9" s="908">
        <v>11</v>
      </c>
      <c r="L9" s="908">
        <v>12</v>
      </c>
      <c r="M9" s="908">
        <v>13</v>
      </c>
      <c r="N9" s="908">
        <v>14</v>
      </c>
      <c r="O9" s="908">
        <v>15</v>
      </c>
      <c r="P9" s="908">
        <v>16</v>
      </c>
      <c r="Q9" s="908">
        <v>17</v>
      </c>
      <c r="R9" s="908">
        <v>18</v>
      </c>
      <c r="S9" s="908">
        <v>19</v>
      </c>
    </row>
    <row r="10" spans="1:24" ht="15" customHeight="1">
      <c r="A10" s="614" t="s">
        <v>142</v>
      </c>
      <c r="B10" s="615"/>
      <c r="C10" s="615"/>
      <c r="D10" s="616"/>
      <c r="E10" s="616"/>
      <c r="F10" s="615"/>
      <c r="G10" s="615"/>
      <c r="H10" s="615"/>
      <c r="I10" s="615"/>
      <c r="J10" s="615"/>
      <c r="K10" s="615"/>
      <c r="L10" s="615"/>
      <c r="M10" s="615"/>
      <c r="N10" s="615"/>
      <c r="O10" s="615"/>
      <c r="P10" s="615"/>
      <c r="Q10" s="615"/>
      <c r="R10" s="615"/>
      <c r="S10" s="615"/>
      <c r="T10" s="208"/>
      <c r="U10" s="208"/>
      <c r="V10" s="208"/>
      <c r="W10" s="208"/>
    </row>
    <row r="11" spans="1:24" ht="15" customHeight="1">
      <c r="A11" s="617" t="s">
        <v>141</v>
      </c>
      <c r="B11" s="618"/>
      <c r="C11" s="618"/>
      <c r="D11" s="619"/>
      <c r="E11" s="619"/>
      <c r="F11" s="618"/>
      <c r="G11" s="618"/>
      <c r="H11" s="618"/>
      <c r="I11" s="618"/>
      <c r="J11" s="618"/>
      <c r="K11" s="618"/>
      <c r="L11" s="618"/>
      <c r="M11" s="618"/>
      <c r="N11" s="618"/>
      <c r="O11" s="618"/>
      <c r="P11" s="618"/>
      <c r="Q11" s="618"/>
      <c r="R11" s="618"/>
      <c r="S11" s="618"/>
      <c r="T11" s="208"/>
      <c r="U11" s="208"/>
      <c r="V11" s="208"/>
      <c r="W11" s="208"/>
    </row>
    <row r="12" spans="1:24" ht="15" customHeight="1">
      <c r="A12" s="614" t="s">
        <v>139</v>
      </c>
      <c r="B12" s="618"/>
      <c r="C12" s="618"/>
      <c r="D12" s="619"/>
      <c r="E12" s="619"/>
      <c r="F12" s="618"/>
      <c r="G12" s="618"/>
      <c r="H12" s="618"/>
      <c r="I12" s="618"/>
      <c r="J12" s="618"/>
      <c r="K12" s="618"/>
      <c r="L12" s="618"/>
      <c r="M12" s="618"/>
      <c r="N12" s="618"/>
      <c r="O12" s="618"/>
      <c r="P12" s="618"/>
      <c r="Q12" s="618"/>
      <c r="R12" s="618"/>
      <c r="S12" s="618"/>
      <c r="T12" s="208"/>
      <c r="U12" s="208"/>
      <c r="V12" s="208"/>
      <c r="W12" s="208"/>
    </row>
    <row r="13" spans="1:24" ht="15" customHeight="1">
      <c r="A13" s="617" t="s">
        <v>137</v>
      </c>
      <c r="B13" s="618"/>
      <c r="C13" s="618"/>
      <c r="D13" s="619"/>
      <c r="E13" s="619"/>
      <c r="F13" s="618"/>
      <c r="G13" s="618"/>
      <c r="H13" s="618"/>
      <c r="I13" s="618"/>
      <c r="J13" s="618"/>
      <c r="K13" s="618"/>
      <c r="L13" s="618"/>
      <c r="M13" s="618"/>
      <c r="N13" s="618"/>
      <c r="O13" s="618"/>
      <c r="P13" s="618"/>
      <c r="Q13" s="618"/>
      <c r="R13" s="618"/>
      <c r="S13" s="618"/>
      <c r="T13" s="208"/>
      <c r="U13" s="208"/>
      <c r="V13" s="208"/>
      <c r="W13" s="208"/>
    </row>
    <row r="14" spans="1:24" ht="15" customHeight="1">
      <c r="A14" s="614" t="s">
        <v>135</v>
      </c>
      <c r="B14" s="618"/>
      <c r="C14" s="618"/>
      <c r="D14" s="619"/>
      <c r="E14" s="619"/>
      <c r="F14" s="618"/>
      <c r="G14" s="618"/>
      <c r="H14" s="618"/>
      <c r="I14" s="618"/>
      <c r="J14" s="618"/>
      <c r="K14" s="618"/>
      <c r="L14" s="618"/>
      <c r="M14" s="618"/>
      <c r="N14" s="618"/>
      <c r="O14" s="618"/>
      <c r="P14" s="618"/>
      <c r="Q14" s="618"/>
      <c r="R14" s="618"/>
      <c r="S14" s="618"/>
      <c r="T14" s="208"/>
      <c r="U14" s="208"/>
      <c r="V14" s="208"/>
      <c r="W14" s="208"/>
    </row>
    <row r="15" spans="1:24" ht="15" customHeight="1">
      <c r="A15" s="617" t="s">
        <v>132</v>
      </c>
      <c r="B15" s="618"/>
      <c r="C15" s="618"/>
      <c r="D15" s="619"/>
      <c r="E15" s="619"/>
      <c r="F15" s="618"/>
      <c r="G15" s="618"/>
      <c r="H15" s="618"/>
      <c r="I15" s="618"/>
      <c r="J15" s="618"/>
      <c r="K15" s="618"/>
      <c r="L15" s="618"/>
      <c r="M15" s="618"/>
      <c r="N15" s="618"/>
      <c r="O15" s="618"/>
      <c r="P15" s="618"/>
      <c r="Q15" s="618"/>
      <c r="R15" s="618"/>
      <c r="S15" s="618"/>
      <c r="T15" s="208"/>
      <c r="U15" s="208"/>
      <c r="V15" s="208"/>
      <c r="W15" s="208"/>
    </row>
    <row r="16" spans="1:24" ht="15" customHeight="1">
      <c r="A16" s="614" t="s">
        <v>131</v>
      </c>
      <c r="B16" s="618"/>
      <c r="C16" s="618"/>
      <c r="D16" s="619"/>
      <c r="E16" s="619"/>
      <c r="F16" s="618"/>
      <c r="G16" s="618"/>
      <c r="H16" s="618"/>
      <c r="I16" s="618"/>
      <c r="J16" s="618"/>
      <c r="K16" s="618"/>
      <c r="L16" s="618"/>
      <c r="M16" s="618"/>
      <c r="N16" s="618"/>
      <c r="O16" s="618"/>
      <c r="P16" s="618"/>
      <c r="Q16" s="618"/>
      <c r="R16" s="618"/>
      <c r="S16" s="618"/>
      <c r="T16" s="208"/>
      <c r="U16" s="208"/>
      <c r="V16" s="208"/>
      <c r="W16" s="208"/>
    </row>
    <row r="17" spans="1:23" ht="15" customHeight="1">
      <c r="A17" s="617" t="s">
        <v>130</v>
      </c>
      <c r="B17" s="618"/>
      <c r="C17" s="618"/>
      <c r="D17" s="619"/>
      <c r="E17" s="619"/>
      <c r="F17" s="618"/>
      <c r="G17" s="618"/>
      <c r="H17" s="618"/>
      <c r="I17" s="618"/>
      <c r="J17" s="618"/>
      <c r="K17" s="618"/>
      <c r="L17" s="618"/>
      <c r="M17" s="618"/>
      <c r="N17" s="618"/>
      <c r="O17" s="618"/>
      <c r="P17" s="618"/>
      <c r="Q17" s="618"/>
      <c r="R17" s="618"/>
      <c r="S17" s="618"/>
      <c r="T17" s="208"/>
      <c r="U17" s="208"/>
      <c r="V17" s="208"/>
      <c r="W17" s="208"/>
    </row>
    <row r="18" spans="1:23" ht="15" customHeight="1">
      <c r="A18" s="614" t="s">
        <v>129</v>
      </c>
      <c r="B18" s="618"/>
      <c r="C18" s="618"/>
      <c r="D18" s="619"/>
      <c r="E18" s="619"/>
      <c r="F18" s="618"/>
      <c r="G18" s="618"/>
      <c r="H18" s="618"/>
      <c r="I18" s="618"/>
      <c r="J18" s="618"/>
      <c r="K18" s="618"/>
      <c r="L18" s="618"/>
      <c r="M18" s="618"/>
      <c r="N18" s="618"/>
      <c r="O18" s="618"/>
      <c r="P18" s="618"/>
      <c r="Q18" s="618"/>
      <c r="R18" s="618"/>
      <c r="S18" s="618"/>
      <c r="T18" s="208"/>
      <c r="U18" s="208"/>
      <c r="V18" s="208"/>
      <c r="W18" s="208"/>
    </row>
    <row r="19" spans="1:23" ht="15" customHeight="1">
      <c r="A19" s="617" t="s">
        <v>127</v>
      </c>
      <c r="B19" s="618"/>
      <c r="C19" s="618"/>
      <c r="D19" s="619"/>
      <c r="E19" s="619"/>
      <c r="F19" s="618"/>
      <c r="G19" s="618"/>
      <c r="H19" s="618"/>
      <c r="I19" s="618"/>
      <c r="J19" s="618"/>
      <c r="K19" s="618"/>
      <c r="L19" s="618"/>
      <c r="M19" s="618"/>
      <c r="N19" s="618"/>
      <c r="O19" s="618"/>
      <c r="P19" s="618"/>
      <c r="Q19" s="618"/>
      <c r="R19" s="618"/>
      <c r="S19" s="618"/>
      <c r="T19" s="208"/>
      <c r="U19" s="208"/>
      <c r="V19" s="208"/>
      <c r="W19" s="208"/>
    </row>
    <row r="20" spans="1:23" ht="15" customHeight="1">
      <c r="A20" s="614" t="s">
        <v>125</v>
      </c>
      <c r="B20" s="618"/>
      <c r="C20" s="618"/>
      <c r="D20" s="619"/>
      <c r="E20" s="619"/>
      <c r="F20" s="618"/>
      <c r="G20" s="618"/>
      <c r="H20" s="618"/>
      <c r="I20" s="618"/>
      <c r="J20" s="618"/>
      <c r="K20" s="618"/>
      <c r="L20" s="618"/>
      <c r="M20" s="618"/>
      <c r="N20" s="618"/>
      <c r="O20" s="618"/>
      <c r="P20" s="618"/>
      <c r="Q20" s="618"/>
      <c r="R20" s="618"/>
      <c r="S20" s="618"/>
      <c r="T20" s="208"/>
      <c r="U20" s="208"/>
      <c r="V20" s="208"/>
      <c r="W20" s="208"/>
    </row>
    <row r="21" spans="1:23" ht="15" customHeight="1">
      <c r="A21" s="617" t="s">
        <v>124</v>
      </c>
      <c r="B21" s="618"/>
      <c r="C21" s="618"/>
      <c r="D21" s="619"/>
      <c r="E21" s="619"/>
      <c r="F21" s="618"/>
      <c r="G21" s="618"/>
      <c r="H21" s="618"/>
      <c r="I21" s="618"/>
      <c r="J21" s="618"/>
      <c r="K21" s="618"/>
      <c r="L21" s="618"/>
      <c r="M21" s="618"/>
      <c r="N21" s="618"/>
      <c r="O21" s="618"/>
      <c r="P21" s="618"/>
      <c r="Q21" s="618"/>
      <c r="R21" s="618"/>
      <c r="S21" s="618"/>
      <c r="T21" s="208"/>
      <c r="U21" s="208"/>
      <c r="V21" s="208"/>
      <c r="W21" s="208"/>
    </row>
    <row r="22" spans="1:23" ht="15" customHeight="1">
      <c r="A22" s="614" t="s">
        <v>123</v>
      </c>
      <c r="B22" s="618"/>
      <c r="C22" s="618"/>
      <c r="D22" s="619"/>
      <c r="E22" s="619"/>
      <c r="F22" s="618"/>
      <c r="G22" s="618"/>
      <c r="H22" s="618"/>
      <c r="I22" s="618"/>
      <c r="J22" s="618"/>
      <c r="K22" s="618"/>
      <c r="L22" s="618"/>
      <c r="M22" s="618"/>
      <c r="N22" s="618"/>
      <c r="O22" s="618"/>
      <c r="P22" s="618"/>
      <c r="Q22" s="618"/>
      <c r="R22" s="618"/>
      <c r="S22" s="618"/>
      <c r="T22" s="208"/>
      <c r="U22" s="208"/>
      <c r="V22" s="208"/>
      <c r="W22" s="208"/>
    </row>
    <row r="23" spans="1:23" ht="15" customHeight="1">
      <c r="A23" s="617" t="s">
        <v>121</v>
      </c>
      <c r="B23" s="618"/>
      <c r="C23" s="618"/>
      <c r="D23" s="619"/>
      <c r="E23" s="619"/>
      <c r="F23" s="618"/>
      <c r="G23" s="618"/>
      <c r="H23" s="618"/>
      <c r="I23" s="618"/>
      <c r="J23" s="618"/>
      <c r="K23" s="618"/>
      <c r="L23" s="618"/>
      <c r="M23" s="618"/>
      <c r="N23" s="618"/>
      <c r="O23" s="618"/>
      <c r="P23" s="618"/>
      <c r="Q23" s="618"/>
      <c r="R23" s="618"/>
      <c r="S23" s="618"/>
      <c r="T23" s="208"/>
      <c r="U23" s="208"/>
      <c r="V23" s="208"/>
      <c r="W23" s="208"/>
    </row>
    <row r="24" spans="1:23" ht="15" customHeight="1">
      <c r="A24" s="614" t="s">
        <v>119</v>
      </c>
      <c r="B24" s="618"/>
      <c r="C24" s="618"/>
      <c r="D24" s="619"/>
      <c r="E24" s="619"/>
      <c r="F24" s="618"/>
      <c r="G24" s="618"/>
      <c r="H24" s="618"/>
      <c r="I24" s="618"/>
      <c r="J24" s="618"/>
      <c r="K24" s="618"/>
      <c r="L24" s="618"/>
      <c r="M24" s="618"/>
      <c r="N24" s="618"/>
      <c r="O24" s="618"/>
      <c r="P24" s="618"/>
      <c r="Q24" s="618"/>
      <c r="R24" s="618"/>
      <c r="S24" s="618"/>
      <c r="T24" s="208"/>
      <c r="U24" s="208"/>
      <c r="V24" s="208"/>
      <c r="W24" s="208"/>
    </row>
    <row r="25" spans="1:23">
      <c r="V25" s="210"/>
      <c r="W25" s="208"/>
    </row>
    <row r="26" spans="1:23" ht="13.8">
      <c r="A26" s="227" t="s">
        <v>220</v>
      </c>
      <c r="B26" s="208"/>
      <c r="P26" s="220"/>
      <c r="Q26" s="220"/>
      <c r="R26" s="220"/>
      <c r="S26" s="220"/>
      <c r="T26" s="220"/>
      <c r="U26" s="220"/>
      <c r="V26" s="210"/>
      <c r="W26" s="208"/>
    </row>
    <row r="27" spans="1:23" ht="15">
      <c r="A27" s="226"/>
      <c r="B27" s="219" t="s">
        <v>445</v>
      </c>
      <c r="C27" s="225"/>
      <c r="D27" s="225"/>
      <c r="E27" s="225"/>
      <c r="F27" s="225"/>
      <c r="H27" s="225"/>
      <c r="K27" s="121"/>
      <c r="L27" s="123"/>
      <c r="P27" s="216"/>
      <c r="Q27" s="216"/>
      <c r="R27" s="216"/>
      <c r="S27" s="216"/>
      <c r="T27" s="216"/>
      <c r="U27" s="827"/>
      <c r="V27" s="210"/>
      <c r="W27" s="208"/>
    </row>
    <row r="28" spans="1:23" ht="15.6">
      <c r="B28" s="219" t="s">
        <v>447</v>
      </c>
      <c r="C28" s="218"/>
      <c r="D28" s="218"/>
      <c r="E28" s="218"/>
      <c r="F28" s="217"/>
      <c r="H28" s="224"/>
      <c r="K28" s="121"/>
      <c r="L28" s="123"/>
      <c r="P28" s="214" t="s">
        <v>219</v>
      </c>
      <c r="Q28" s="215"/>
      <c r="R28" s="215"/>
      <c r="S28" s="215"/>
      <c r="T28" s="214"/>
      <c r="U28" s="828"/>
      <c r="V28" s="210"/>
      <c r="W28" s="208"/>
    </row>
    <row r="29" spans="1:23" ht="15">
      <c r="B29" s="219" t="s">
        <v>466</v>
      </c>
      <c r="H29" s="223"/>
      <c r="K29" s="121"/>
      <c r="L29" s="123"/>
      <c r="P29" s="213" t="s">
        <v>113</v>
      </c>
      <c r="Q29" s="213"/>
      <c r="R29" s="213"/>
      <c r="S29" s="213"/>
      <c r="T29" s="213"/>
      <c r="U29" s="213"/>
      <c r="V29" s="210"/>
      <c r="W29" s="208"/>
    </row>
    <row r="30" spans="1:23" ht="14.4">
      <c r="B30" s="219" t="s">
        <v>450</v>
      </c>
      <c r="C30" s="223"/>
      <c r="D30" s="223"/>
      <c r="E30" s="223"/>
      <c r="F30" s="222"/>
      <c r="P30" s="221"/>
      <c r="Q30" s="221"/>
      <c r="R30" s="221"/>
      <c r="S30" s="221"/>
      <c r="W30" s="208"/>
    </row>
    <row r="31" spans="1:23" ht="13.8">
      <c r="I31" s="220"/>
      <c r="J31" s="220"/>
      <c r="P31" s="220"/>
      <c r="Q31" s="220"/>
      <c r="R31" s="220"/>
      <c r="S31" s="220"/>
      <c r="T31" s="220"/>
      <c r="U31" s="220"/>
      <c r="V31" s="208"/>
      <c r="W31" s="208"/>
    </row>
    <row r="32" spans="1:23" ht="14.4">
      <c r="A32" s="208"/>
      <c r="C32" s="218"/>
      <c r="D32" s="218"/>
      <c r="E32" s="218"/>
      <c r="F32" s="217"/>
      <c r="I32" s="216"/>
      <c r="J32" s="216"/>
      <c r="P32" s="216"/>
      <c r="Q32" s="216"/>
      <c r="R32" s="216"/>
      <c r="S32" s="216"/>
      <c r="T32" s="216"/>
      <c r="U32" s="827"/>
      <c r="V32" s="208"/>
      <c r="W32" s="208"/>
    </row>
    <row r="33" spans="1:23">
      <c r="C33" s="212"/>
      <c r="D33" s="211"/>
      <c r="E33" s="211"/>
      <c r="I33" s="214" t="s">
        <v>114</v>
      </c>
      <c r="J33" s="214"/>
      <c r="P33" s="214" t="s">
        <v>114</v>
      </c>
      <c r="Q33" s="215"/>
      <c r="R33" s="215"/>
      <c r="S33" s="215"/>
      <c r="T33" s="214"/>
      <c r="U33" s="828"/>
      <c r="V33" s="208"/>
      <c r="W33" s="208"/>
    </row>
    <row r="34" spans="1:23">
      <c r="C34" s="212"/>
      <c r="D34" s="211"/>
      <c r="E34" s="211"/>
      <c r="I34" s="213" t="s">
        <v>113</v>
      </c>
      <c r="J34" s="213"/>
      <c r="P34" s="213" t="s">
        <v>113</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Słowniki!$A$3:$A$4</xm:f>
          </x14:formula1>
          <xm:sqref>E10:E24</xm:sqref>
        </x14:dataValidation>
        <x14:dataValidation type="custom" allowBlank="1" showInputMessage="1" showErrorMessage="1">
          <x14:formula1>
            <xm:f>Słowniki!A8</xm:f>
          </x14:formula1>
          <xm:sqref>Q8:R8 B8:J8 L8:M8 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2023-01-03T08:08:31Z</dcterms:modified>
</cp:coreProperties>
</file>